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0A4D0AA7-A4D0-4FE4-8CF0-8D3BCEC93A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2.1" sheetId="12" r:id="rId1"/>
    <sheet name="3.2.2" sheetId="13" r:id="rId2"/>
    <sheet name="списано в БУметал.март" sheetId="10" state="hidden" r:id="rId3"/>
    <sheet name="БРАК март" sheetId="9" state="hidden" r:id="rId4"/>
  </sheets>
  <definedNames>
    <definedName name="_xlnm._FilterDatabase" localSheetId="0" hidden="1">'3.2.1'!$A$6:$AC$28</definedName>
    <definedName name="_xlnm._FilterDatabase" localSheetId="3" hidden="1">'БРАК март'!$A$63:$V$100</definedName>
    <definedName name="_xlnm._FilterDatabase" localSheetId="2" hidden="1">'списано в БУметал.март'!$A$7:$F$16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7" i="12" l="1"/>
  <c r="AC7" i="12" s="1"/>
  <c r="AA25" i="12"/>
  <c r="AC25" i="12" s="1"/>
  <c r="AA24" i="12"/>
  <c r="AC24" i="12" s="1"/>
  <c r="AA23" i="12"/>
  <c r="AC23" i="12" s="1"/>
  <c r="AA22" i="12"/>
  <c r="AC22" i="12" s="1"/>
  <c r="AA21" i="12"/>
  <c r="AC21" i="12" s="1"/>
  <c r="AA20" i="12"/>
  <c r="AC20" i="12" s="1"/>
  <c r="AA19" i="12"/>
  <c r="AC19" i="12" s="1"/>
  <c r="AA18" i="12"/>
  <c r="AC18" i="12" s="1"/>
  <c r="AA17" i="12"/>
  <c r="AC17" i="12" s="1"/>
  <c r="AA16" i="12"/>
  <c r="AC16" i="12" s="1"/>
  <c r="AA15" i="12"/>
  <c r="AC15" i="12" s="1"/>
  <c r="AA14" i="12"/>
  <c r="AC14" i="12" s="1"/>
  <c r="AA13" i="12"/>
  <c r="AC13" i="12" s="1"/>
  <c r="AA12" i="12"/>
  <c r="AC12" i="12" s="1"/>
  <c r="AA11" i="12"/>
  <c r="AC11" i="12" s="1"/>
  <c r="AA10" i="12"/>
  <c r="AC10" i="12" s="1"/>
  <c r="AA9" i="12"/>
  <c r="AC9" i="12" s="1"/>
  <c r="AA8" i="12"/>
  <c r="AC8" i="12" s="1"/>
  <c r="A40" i="10" l="1"/>
  <c r="A41" i="10" s="1"/>
  <c r="A42" i="10" s="1"/>
  <c r="A43" i="10" s="1"/>
  <c r="A44" i="10" s="1"/>
  <c r="A45" i="10" s="1"/>
  <c r="A46" i="10" s="1"/>
  <c r="A47" i="10" s="1"/>
  <c r="B34" i="10"/>
  <c r="A22" i="10"/>
  <c r="A23" i="10" s="1"/>
  <c r="B26" i="10" s="1"/>
  <c r="A9" i="10"/>
  <c r="A65" i="9"/>
  <c r="A66" i="9" s="1"/>
  <c r="A67" i="9" s="1"/>
  <c r="B59" i="9"/>
  <c r="B51" i="9"/>
  <c r="B42" i="9"/>
  <c r="A8" i="9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B49" i="10" l="1"/>
  <c r="A10" i="10"/>
  <c r="A11" i="10" s="1"/>
  <c r="A12" i="10" s="1"/>
  <c r="A13" i="10" s="1"/>
  <c r="A68" i="9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B16" i="10" l="1"/>
  <c r="D51" i="10" s="1"/>
  <c r="B100" i="9"/>
  <c r="D102" i="9" s="1"/>
</calcChain>
</file>

<file path=xl/sharedStrings.xml><?xml version="1.0" encoding="utf-8"?>
<sst xmlns="http://schemas.openxmlformats.org/spreadsheetml/2006/main" count="926" uniqueCount="263">
  <si>
    <t>№п/п</t>
  </si>
  <si>
    <t xml:space="preserve">Наименование  </t>
  </si>
  <si>
    <t>заводской номер</t>
  </si>
  <si>
    <t>Инв номер</t>
  </si>
  <si>
    <t>Min / Max Uотп (В)</t>
  </si>
  <si>
    <t>наличие оригинала заводского паспорта</t>
  </si>
  <si>
    <t xml:space="preserve">наличие заводской Шильды </t>
  </si>
  <si>
    <t>комментарий</t>
  </si>
  <si>
    <t>250/3564</t>
  </si>
  <si>
    <t>404/2470</t>
  </si>
  <si>
    <t>720/2136</t>
  </si>
  <si>
    <t>1120/3810</t>
  </si>
  <si>
    <t>250/2247</t>
  </si>
  <si>
    <t xml:space="preserve">160/1900 </t>
  </si>
  <si>
    <t>160/1902</t>
  </si>
  <si>
    <t>1100/3812</t>
  </si>
  <si>
    <t>160/1900</t>
  </si>
  <si>
    <t>720-2136</t>
  </si>
  <si>
    <t xml:space="preserve">ЦКБ08965       </t>
  </si>
  <si>
    <t>160/2136</t>
  </si>
  <si>
    <t xml:space="preserve">ЦКБ08695       </t>
  </si>
  <si>
    <t>520/3810</t>
  </si>
  <si>
    <t>Итого:</t>
  </si>
  <si>
    <t xml:space="preserve"> Местоположение </t>
  </si>
  <si>
    <t>дата разгрузки</t>
  </si>
  <si>
    <t>Дата ТТН</t>
  </si>
  <si>
    <t>№ Накладной</t>
  </si>
  <si>
    <t>№ ТТН</t>
  </si>
  <si>
    <t>Грузоотправитель</t>
  </si>
  <si>
    <t>100/2400</t>
  </si>
  <si>
    <t>630/2400</t>
  </si>
  <si>
    <t>Склад УПО</t>
  </si>
  <si>
    <t>склад УПО</t>
  </si>
  <si>
    <t>нет в 1С/ откуда???</t>
  </si>
  <si>
    <t>Причина неисправности</t>
  </si>
  <si>
    <t>ДВ</t>
  </si>
  <si>
    <t>Списание</t>
  </si>
  <si>
    <t>Фото</t>
  </si>
  <si>
    <t xml:space="preserve">100/1250 </t>
  </si>
  <si>
    <t xml:space="preserve">160/2408 </t>
  </si>
  <si>
    <t>100/1690</t>
  </si>
  <si>
    <t xml:space="preserve">К-2739         </t>
  </si>
  <si>
    <t xml:space="preserve">100/1610 </t>
  </si>
  <si>
    <t xml:space="preserve">100/1295 </t>
  </si>
  <si>
    <t xml:space="preserve">100/1170 </t>
  </si>
  <si>
    <t xml:space="preserve">ЦКБ00286       </t>
  </si>
  <si>
    <t>160/2050</t>
  </si>
  <si>
    <t xml:space="preserve">К-2392         </t>
  </si>
  <si>
    <t>102/2400</t>
  </si>
  <si>
    <t>100/1295</t>
  </si>
  <si>
    <t xml:space="preserve">63/6000 </t>
  </si>
  <si>
    <t>списан в 2017г</t>
  </si>
  <si>
    <t>ПРОВЕРКА</t>
  </si>
  <si>
    <t>БРАК</t>
  </si>
  <si>
    <t>Приход ( С УСО НЭО БОРЕЦ)</t>
  </si>
  <si>
    <t>комментарии</t>
  </si>
  <si>
    <t>изолятор брака</t>
  </si>
  <si>
    <t>160/2408</t>
  </si>
  <si>
    <t>1304-2408</t>
  </si>
  <si>
    <t>ЦКБ14860</t>
  </si>
  <si>
    <t>ЦКБ14829</t>
  </si>
  <si>
    <t>ЦКБ14863</t>
  </si>
  <si>
    <t>ЦКБ15116</t>
  </si>
  <si>
    <t>ЦКБ14868</t>
  </si>
  <si>
    <t>ЦКБ14935</t>
  </si>
  <si>
    <t>ЦКБ14948</t>
  </si>
  <si>
    <t>ЦКБ14835</t>
  </si>
  <si>
    <t>ЦКБ14936</t>
  </si>
  <si>
    <t>ЦКБ14892</t>
  </si>
  <si>
    <t>ЦКБ14965</t>
  </si>
  <si>
    <t>ЦКБ14831</t>
  </si>
  <si>
    <t>упо</t>
  </si>
  <si>
    <t>ЦКБ14907</t>
  </si>
  <si>
    <t>ЦКБ14859</t>
  </si>
  <si>
    <t>ЦКБ03627</t>
  </si>
  <si>
    <t>ЦКБ04312</t>
  </si>
  <si>
    <t>ЦКБ04602</t>
  </si>
  <si>
    <t>ЦКБ15105</t>
  </si>
  <si>
    <t>ЦКБ15118</t>
  </si>
  <si>
    <t>ЦКБ15104</t>
  </si>
  <si>
    <t>ЦКБ15120</t>
  </si>
  <si>
    <t>01сч КБ</t>
  </si>
  <si>
    <t>К-000009Т</t>
  </si>
  <si>
    <t>К-000010Т</t>
  </si>
  <si>
    <t>К-1693</t>
  </si>
  <si>
    <t>0000ТР1</t>
  </si>
  <si>
    <t>К-1168</t>
  </si>
  <si>
    <t>К-1404</t>
  </si>
  <si>
    <t>К-1122</t>
  </si>
  <si>
    <t>К-2683</t>
  </si>
  <si>
    <t>К-1174</t>
  </si>
  <si>
    <t>числится в 1С на МОЛ Вознюк/гл.энергетик/Подстанция КТПН 6/0,4-63кВА з.н. 633747 (1977г.)</t>
  </si>
  <si>
    <t>К-1691</t>
  </si>
  <si>
    <t>Приход ( Списано в БУ)</t>
  </si>
  <si>
    <t>вес металлома (тн)</t>
  </si>
  <si>
    <t>К-3311</t>
  </si>
  <si>
    <r>
      <t xml:space="preserve">БРАК </t>
    </r>
    <r>
      <rPr>
        <sz val="18"/>
        <rFont val="Times New Roman"/>
        <family val="1"/>
        <charset val="204"/>
      </rPr>
      <t xml:space="preserve"> списанный в БУ/металлолом</t>
    </r>
  </si>
  <si>
    <t>Расход ( На списание в БУ)</t>
  </si>
  <si>
    <t>списано в БУ 24.01.2023</t>
  </si>
  <si>
    <t>ТМПН-160/1,9/0,38 УХЛ1</t>
  </si>
  <si>
    <t>МК-000015</t>
  </si>
  <si>
    <t>ЦКБ15113</t>
  </si>
  <si>
    <t>списано в БУ 28.02.2023</t>
  </si>
  <si>
    <t>ТМПН--100/3</t>
  </si>
  <si>
    <t>списан в 2012г</t>
  </si>
  <si>
    <t>Унтыгейское Месторождение МАРТ 2023</t>
  </si>
  <si>
    <t>Остаток на 01.03.2023</t>
  </si>
  <si>
    <t>не списан в бу</t>
  </si>
  <si>
    <t>находится в браке по факту</t>
  </si>
  <si>
    <t>Остаток на 31.03.2023</t>
  </si>
  <si>
    <t>есть по факту под з.н.1027004</t>
  </si>
  <si>
    <t>на апрель</t>
  </si>
  <si>
    <t>по факту в Браке изол</t>
  </si>
  <si>
    <t>Реализация м/л</t>
  </si>
  <si>
    <t>05920</t>
  </si>
  <si>
    <t>00103</t>
  </si>
  <si>
    <t>ЮКБ00093348</t>
  </si>
  <si>
    <t>820499</t>
  </si>
  <si>
    <t>00245</t>
  </si>
  <si>
    <t>1401001</t>
  </si>
  <si>
    <t>ЮКБ00093347</t>
  </si>
  <si>
    <t>820442</t>
  </si>
  <si>
    <t>03162</t>
  </si>
  <si>
    <t>ЮКБ00095029</t>
  </si>
  <si>
    <t>03161</t>
  </si>
  <si>
    <t>00964</t>
  </si>
  <si>
    <t>02484</t>
  </si>
  <si>
    <t>04405</t>
  </si>
  <si>
    <t>07920</t>
  </si>
  <si>
    <t>07225</t>
  </si>
  <si>
    <t>820462</t>
  </si>
  <si>
    <t>ЦКБ04311</t>
  </si>
  <si>
    <t>R-0 по низкой стороне</t>
  </si>
  <si>
    <t>ЦКБ03350</t>
  </si>
  <si>
    <t>ЦКБ08466</t>
  </si>
  <si>
    <t>ЗАО "Группа компаний "ЭЛЕТКРОЩИТ ТМ-Самара"</t>
  </si>
  <si>
    <t>ОАО "Укрэлектроаппарат"</t>
  </si>
  <si>
    <t>Повреждён радиатор охлаждения</t>
  </si>
  <si>
    <t>Модернизация с доведением количества отпаек до 36 единиц, с продлением срока полезного использования и оформлением паспорта</t>
  </si>
  <si>
    <t>Завод-изготовитель</t>
  </si>
  <si>
    <t>Нормативный документ</t>
  </si>
  <si>
    <t>Наличие паспорта (да/нет)</t>
  </si>
  <si>
    <t>Наименование изделия</t>
  </si>
  <si>
    <t>Номинальная мощность; кВА</t>
  </si>
  <si>
    <t>ТУ 3411-077-15356352-2006</t>
  </si>
  <si>
    <t>Да</t>
  </si>
  <si>
    <t>ТМПНГ</t>
  </si>
  <si>
    <t xml:space="preserve">Климатическое исполнение </t>
  </si>
  <si>
    <t>УХЛ1</t>
  </si>
  <si>
    <t>Диапазон регулирования напряжения U; В</t>
  </si>
  <si>
    <t>5514-1600</t>
  </si>
  <si>
    <t>Дата выпуска</t>
  </si>
  <si>
    <t>10.2007</t>
  </si>
  <si>
    <t>IP13</t>
  </si>
  <si>
    <t>Класс напряжения; кВ</t>
  </si>
  <si>
    <t>Номинальное напряжение ВН Uном; В</t>
  </si>
  <si>
    <t>Схема и группа соединения</t>
  </si>
  <si>
    <t>Yн/Yн-0</t>
  </si>
  <si>
    <t>Количествр отпаек вторичной обмотки; шт</t>
  </si>
  <si>
    <t>Наименование работ</t>
  </si>
  <si>
    <t>Капитальный ремонт с продлением срока полезного использования, с внесением записи в паспорт изделия</t>
  </si>
  <si>
    <t>Нерементнопригодный</t>
  </si>
  <si>
    <t>Количествр отпаек вторичной обмотки после проведенного ремонта; шт</t>
  </si>
  <si>
    <t>Текущее состояние</t>
  </si>
  <si>
    <t>Номинальное напряжение НН U; В</t>
  </si>
  <si>
    <t>12.2007</t>
  </si>
  <si>
    <t>Степень защиты</t>
  </si>
  <si>
    <t>№ инв.</t>
  </si>
  <si>
    <t>№ зав.</t>
  </si>
  <si>
    <t>07.2008</t>
  </si>
  <si>
    <t>09.2009</t>
  </si>
  <si>
    <t>ОАО "МЭТЗ ИМ. В.И. КОЗЛОВА"</t>
  </si>
  <si>
    <t>ТУ РБ 05544590.030-98</t>
  </si>
  <si>
    <t>12.2019</t>
  </si>
  <si>
    <t>Неисправный</t>
  </si>
  <si>
    <t>4500-1800</t>
  </si>
  <si>
    <t>Ремонт</t>
  </si>
  <si>
    <t>IP43</t>
  </si>
  <si>
    <t>4500-2500</t>
  </si>
  <si>
    <t>11.2019</t>
  </si>
  <si>
    <t>04.2007</t>
  </si>
  <si>
    <t>АО "Кентауский трасформаторный завод"</t>
  </si>
  <si>
    <t>У1</t>
  </si>
  <si>
    <t>01.2014</t>
  </si>
  <si>
    <t>СТ АО 00010033-034-2010</t>
  </si>
  <si>
    <t>3810-1100</t>
  </si>
  <si>
    <t>н/д</t>
  </si>
  <si>
    <t>4510-1990</t>
  </si>
  <si>
    <t>Yн/Д-11</t>
  </si>
  <si>
    <t>ТМПНГ 12-А</t>
  </si>
  <si>
    <t>УХЛ-1</t>
  </si>
  <si>
    <t>03.2017</t>
  </si>
  <si>
    <t>ТМПНГ11</t>
  </si>
  <si>
    <t>Утечки масла</t>
  </si>
  <si>
    <t>Модернизация с доведением количества отпаек до 36 единиц, с внсением записи в паспорт изделия и приложением схемы соединения обмоток ВН и НН</t>
  </si>
  <si>
    <t>12.2018</t>
  </si>
  <si>
    <t>Нет</t>
  </si>
  <si>
    <t>ТУ У31.-00213440-015-2004</t>
  </si>
  <si>
    <t>12.2006</t>
  </si>
  <si>
    <t>3810-1120</t>
  </si>
  <si>
    <t>01.2007</t>
  </si>
  <si>
    <t>08.2009</t>
  </si>
  <si>
    <t>ТМПНГ-А</t>
  </si>
  <si>
    <t>Капитальный ремонт с продлением срока полезного использования и с оформлением паспорта</t>
  </si>
  <si>
    <t>1.</t>
  </si>
  <si>
    <t>2.</t>
  </si>
  <si>
    <t>4.</t>
  </si>
  <si>
    <t>7.</t>
  </si>
  <si>
    <t>9.</t>
  </si>
  <si>
    <t>8.</t>
  </si>
  <si>
    <t>3.</t>
  </si>
  <si>
    <t>5.</t>
  </si>
  <si>
    <t>6.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</si>
  <si>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</si>
  <si>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</si>
  <si>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</si>
  <si>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</si>
  <si>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</si>
  <si>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</si>
  <si>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</si>
  <si>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</si>
  <si>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</si>
  <si>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</si>
  <si>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Цена без НДС; руб/шт</t>
  </si>
  <si>
    <t>Ориентировочная максимальная стоимость затрат на запасные части, детали, комплектующие применяемые в ремонте единицы ТМПН / ТМПНГ без НДС; руб/шт**</t>
  </si>
  <si>
    <t>ИТОГО максимальная цена ремонта ТМПН / ТМПНГ без НДС; руб/шт***</t>
  </si>
  <si>
    <t>Входной контроль и дефектация ТМПН / ТМПНГ</t>
  </si>
  <si>
    <t>Ремонт ТМПН / ТМПНГ*</t>
  </si>
  <si>
    <t xml:space="preserve">Доставка ТМПН / ТМПНГ с места складирования Заказчика в ремонтную организацию для проведения работ </t>
  </si>
  <si>
    <t>Доставка ТМПН / ТМПНГ из ремонтной организации после проведения работ к месту складирования Заказчика</t>
  </si>
  <si>
    <t>ПРР ТМПН / ТМПНГ при поступлении в ремонт на территории Исполнителя</t>
  </si>
  <si>
    <t>ПРР ТМПН / ТМПНГ при отправке из ремонта на территории Исполнителя</t>
  </si>
  <si>
    <t>ИТОГО выполняемых работ / оказываемых услуг (без запасных частей, деталей, комплектующих)</t>
  </si>
  <si>
    <t>27=21+22+23+24+25+26</t>
  </si>
  <si>
    <t>29=27+28</t>
  </si>
  <si>
    <t>Примчание</t>
  </si>
  <si>
    <t>*Физические работы без учета расценок на запасные части, детали, комплектующие.
Стоимость лома черных и цветных металлов, принадлежащих Заказчику на праве собственности, образовавшегося в процессе ремонта единицы ТМПН / ТМПНГ, реализуемая силами Исполнителя, учтена в расценках ремонтных работ.</t>
  </si>
  <si>
    <t>**Для формирования максимальной расценки ремонта ТМПН / ТМПНГ.
Максимальная стоимость затрат на запасные части, детали, комплектующие, применяемые в ремонте единицы ТМПН / ТМПНГ, определена на основании максимальной дефектации имущества Заказчика и максимальной комплектации запасными частями, деталями, комплектующими.</t>
  </si>
  <si>
    <t>***Для формирования максимальной ориентировочной стоимости затрат 2025 года, приведенной в Таблице 3.1.1 Приложения № 3.1, Форме № 3 Приложения № 2</t>
  </si>
  <si>
    <t>Должность</t>
  </si>
  <si>
    <t>(Фамилия И.О.)</t>
  </si>
  <si>
    <t>м.п.                 подпись</t>
  </si>
  <si>
    <t>Приложение 3.2</t>
  </si>
  <si>
    <t>Таблица 3.2.2</t>
  </si>
  <si>
    <t>Прейскуран цен на запасные части, детали, комплектующие для ремонта ТМПН / ТМПНГ ООО "КанБайкал", применяемых в 2025 году</t>
  </si>
  <si>
    <t>№ п/п</t>
  </si>
  <si>
    <t>Наименование</t>
  </si>
  <si>
    <t>Ед. изм.</t>
  </si>
  <si>
    <t>Цена без НДС</t>
  </si>
  <si>
    <t>I</t>
  </si>
  <si>
    <t>ТМПНГ-400 зав.№№…..., завод-изготовитель:</t>
  </si>
  <si>
    <t>Указать полное наименование запасных частей, деталей, комплектующих</t>
  </si>
  <si>
    <t>руб/шт</t>
  </si>
  <si>
    <t>руб/м</t>
  </si>
  <si>
    <t>…</t>
  </si>
  <si>
    <t>II</t>
  </si>
  <si>
    <t>ТМПНГ-630 зав.№№…..., завод-изготовитель:</t>
  </si>
  <si>
    <t>III</t>
  </si>
  <si>
    <t>ТМПН-1000 зав.№№…..., завод-изготовитель:</t>
  </si>
  <si>
    <t>Должность_______________________________(Фамилия И.О.)</t>
  </si>
  <si>
    <t xml:space="preserve">                                      м.п.                          подпись</t>
  </si>
  <si>
    <t>Прейскурант цен на индивидуальный ремонт, капитальный ремонт, модернизацию ТМПН / ТМПНГ, в собственности ООО "КанБайкал", силами ООО "Название участника", применяемых в 2025 году</t>
  </si>
  <si>
    <t>Таблица 3.2.1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</si>
</sst>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55">
    <xf numFmtId="0" fontId="0" fillId="0" borderId="0" xfId="0"/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5" xfId="0" applyFont="1" applyFill="1" applyBorder="1" applyAlignment="1">
      <alignment horizontal="center" vertical="center"/>
    </xf>
    <xf numFmtId="0" fontId="0" fillId="0" borderId="5" xfId="0" applyBorder="1"/>
    <xf numFmtId="0" fontId="2" fillId="4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0" fillId="0" borderId="0" xfId="0" applyBorder="1"/>
    <xf numFmtId="0" fontId="6" fillId="4" borderId="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2" fillId="3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6" xfId="0" applyBorder="1" applyAlignment="1">
      <alignment horizontal="center" vertical="center"/>
    </xf>
    <xf numFmtId="49" fontId="0" fillId="0" borderId="0" xfId="0" applyNumberFormat="1"/>
    <xf numFmtId="49" fontId="2" fillId="3" borderId="4" xfId="0" applyNumberFormat="1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0" fontId="0" fillId="0" borderId="6" xfId="0" applyBorder="1"/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0" fillId="4" borderId="5" xfId="0" applyNumberFormat="1" applyFill="1" applyBorder="1" applyAlignment="1">
      <alignment horizontal="center" vertical="center"/>
    </xf>
    <xf numFmtId="0" fontId="3" fillId="9" borderId="0" xfId="0" applyFont="1" applyFill="1" applyAlignment="1">
      <alignment horizontal="left" vertical="center"/>
    </xf>
    <xf numFmtId="0" fontId="3" fillId="5" borderId="0" xfId="0" applyFont="1" applyFill="1" applyAlignment="1">
      <alignment horizontal="left" vertical="center"/>
    </xf>
    <xf numFmtId="0" fontId="8" fillId="0" borderId="0" xfId="0" applyFont="1" applyBorder="1" applyAlignment="1">
      <alignment vertical="center" wrapText="1"/>
    </xf>
    <xf numFmtId="0" fontId="10" fillId="0" borderId="0" xfId="0" applyFont="1" applyAlignment="1">
      <alignment horizontal="left"/>
    </xf>
    <xf numFmtId="0" fontId="10" fillId="4" borderId="0" xfId="0" applyFont="1" applyFill="1" applyAlignment="1">
      <alignment horizontal="left"/>
    </xf>
    <xf numFmtId="0" fontId="10" fillId="0" borderId="0" xfId="0" applyFont="1" applyAlignment="1">
      <alignment horizontal="center"/>
    </xf>
    <xf numFmtId="0" fontId="10" fillId="4" borderId="0" xfId="0" applyFont="1" applyFill="1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Border="1" applyAlignment="1"/>
    <xf numFmtId="0" fontId="2" fillId="6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left" vertical="center"/>
    </xf>
    <xf numFmtId="0" fontId="3" fillId="10" borderId="5" xfId="0" applyFont="1" applyFill="1" applyBorder="1" applyAlignment="1">
      <alignment horizontal="left" vertical="center"/>
    </xf>
    <xf numFmtId="0" fontId="3" fillId="10" borderId="0" xfId="0" applyFont="1" applyFill="1" applyAlignment="1">
      <alignment horizontal="left" vertical="center"/>
    </xf>
    <xf numFmtId="0" fontId="2" fillId="8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6" borderId="0" xfId="0" applyFont="1" applyFill="1" applyAlignment="1">
      <alignment horizontal="left" vertical="center"/>
    </xf>
    <xf numFmtId="14" fontId="3" fillId="6" borderId="6" xfId="0" applyNumberFormat="1" applyFont="1" applyFill="1" applyBorder="1" applyAlignment="1">
      <alignment horizontal="left" vertical="center"/>
    </xf>
    <xf numFmtId="14" fontId="3" fillId="6" borderId="5" xfId="0" applyNumberFormat="1" applyFont="1" applyFill="1" applyBorder="1" applyAlignment="1">
      <alignment horizontal="left" vertical="center"/>
    </xf>
    <xf numFmtId="164" fontId="3" fillId="6" borderId="6" xfId="0" applyNumberFormat="1" applyFont="1" applyFill="1" applyBorder="1" applyAlignment="1">
      <alignment horizontal="left" vertical="center"/>
    </xf>
    <xf numFmtId="164" fontId="3" fillId="6" borderId="5" xfId="0" applyNumberFormat="1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left" vertical="center"/>
    </xf>
    <xf numFmtId="0" fontId="0" fillId="0" borderId="0" xfId="0" applyAlignment="1">
      <alignment horizontal="left"/>
    </xf>
    <xf numFmtId="0" fontId="2" fillId="7" borderId="7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left" vertical="center"/>
    </xf>
    <xf numFmtId="0" fontId="2" fillId="11" borderId="5" xfId="0" applyFont="1" applyFill="1" applyBorder="1" applyAlignment="1">
      <alignment horizontal="left" vertical="center" wrapText="1"/>
    </xf>
    <xf numFmtId="0" fontId="2" fillId="11" borderId="5" xfId="0" applyFont="1" applyFill="1" applyBorder="1" applyAlignment="1">
      <alignment horizontal="left" vertical="center"/>
    </xf>
    <xf numFmtId="0" fontId="3" fillId="11" borderId="6" xfId="0" applyFont="1" applyFill="1" applyBorder="1" applyAlignment="1">
      <alignment horizontal="left" vertical="center"/>
    </xf>
    <xf numFmtId="0" fontId="3" fillId="11" borderId="5" xfId="0" applyFont="1" applyFill="1" applyBorder="1" applyAlignment="1">
      <alignment horizontal="left" vertical="center"/>
    </xf>
    <xf numFmtId="0" fontId="3" fillId="11" borderId="0" xfId="0" applyFont="1" applyFill="1" applyAlignment="1">
      <alignment horizontal="left" vertical="center"/>
    </xf>
    <xf numFmtId="0" fontId="0" fillId="11" borderId="6" xfId="0" applyFill="1" applyBorder="1" applyAlignment="1">
      <alignment horizontal="left"/>
    </xf>
    <xf numFmtId="0" fontId="0" fillId="11" borderId="6" xfId="0" applyFill="1" applyBorder="1" applyAlignment="1">
      <alignment horizontal="left" vertical="center"/>
    </xf>
    <xf numFmtId="0" fontId="0" fillId="11" borderId="0" xfId="0" applyFill="1" applyAlignment="1">
      <alignment horizontal="left"/>
    </xf>
    <xf numFmtId="0" fontId="2" fillId="10" borderId="6" xfId="0" applyFont="1" applyFill="1" applyBorder="1" applyAlignment="1">
      <alignment horizontal="left" vertical="center"/>
    </xf>
    <xf numFmtId="0" fontId="2" fillId="10" borderId="5" xfId="0" applyFont="1" applyFill="1" applyBorder="1" applyAlignment="1">
      <alignment horizontal="left" vertical="center" wrapText="1"/>
    </xf>
    <xf numFmtId="0" fontId="2" fillId="1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11" borderId="5" xfId="0" applyFont="1" applyFill="1" applyBorder="1" applyAlignment="1">
      <alignment horizontal="left"/>
    </xf>
    <xf numFmtId="0" fontId="0" fillId="11" borderId="0" xfId="0" applyFill="1"/>
    <xf numFmtId="0" fontId="0" fillId="11" borderId="5" xfId="0" applyFill="1" applyBorder="1"/>
    <xf numFmtId="0" fontId="0" fillId="11" borderId="0" xfId="0" applyFill="1" applyBorder="1"/>
    <xf numFmtId="0" fontId="0" fillId="11" borderId="0" xfId="0" applyFont="1" applyFill="1" applyBorder="1"/>
    <xf numFmtId="0" fontId="0" fillId="11" borderId="0" xfId="0" applyFont="1" applyFill="1"/>
    <xf numFmtId="0" fontId="1" fillId="4" borderId="5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/>
    </xf>
    <xf numFmtId="0" fontId="1" fillId="11" borderId="5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left"/>
    </xf>
    <xf numFmtId="14" fontId="1" fillId="11" borderId="6" xfId="0" applyNumberFormat="1" applyFont="1" applyFill="1" applyBorder="1" applyAlignment="1">
      <alignment horizontal="left" vertical="center"/>
    </xf>
    <xf numFmtId="0" fontId="1" fillId="6" borderId="6" xfId="0" applyFont="1" applyFill="1" applyBorder="1" applyAlignment="1">
      <alignment horizontal="left" vertical="center"/>
    </xf>
    <xf numFmtId="0" fontId="1" fillId="6" borderId="6" xfId="0" applyFont="1" applyFill="1" applyBorder="1" applyAlignment="1">
      <alignment horizontal="left" vertical="center" wrapText="1"/>
    </xf>
    <xf numFmtId="0" fontId="1" fillId="6" borderId="5" xfId="0" applyFont="1" applyFill="1" applyBorder="1" applyAlignment="1">
      <alignment horizontal="left" vertical="center" wrapText="1"/>
    </xf>
    <xf numFmtId="164" fontId="1" fillId="0" borderId="5" xfId="0" applyNumberFormat="1" applyFont="1" applyFill="1" applyBorder="1" applyAlignment="1">
      <alignment horizontal="left"/>
    </xf>
    <xf numFmtId="0" fontId="1" fillId="11" borderId="6" xfId="0" applyFont="1" applyFill="1" applyBorder="1" applyAlignment="1">
      <alignment horizontal="left" vertical="center"/>
    </xf>
    <xf numFmtId="0" fontId="1" fillId="11" borderId="5" xfId="0" applyFont="1" applyFill="1" applyBorder="1" applyAlignment="1">
      <alignment horizontal="left" vertical="center" wrapText="1"/>
    </xf>
    <xf numFmtId="0" fontId="1" fillId="11" borderId="5" xfId="0" applyFont="1" applyFill="1" applyBorder="1" applyAlignment="1">
      <alignment horizontal="left" vertical="center"/>
    </xf>
    <xf numFmtId="164" fontId="1" fillId="11" borderId="6" xfId="0" applyNumberFormat="1" applyFont="1" applyFill="1" applyBorder="1" applyAlignment="1">
      <alignment horizontal="left"/>
    </xf>
    <xf numFmtId="0" fontId="1" fillId="11" borderId="6" xfId="0" applyFont="1" applyFill="1" applyBorder="1" applyAlignment="1">
      <alignment horizontal="left" vertical="center" wrapText="1"/>
    </xf>
    <xf numFmtId="14" fontId="1" fillId="11" borderId="6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horizontal="left"/>
    </xf>
    <xf numFmtId="0" fontId="1" fillId="10" borderId="5" xfId="0" applyFont="1" applyFill="1" applyBorder="1" applyAlignment="1">
      <alignment horizontal="left"/>
    </xf>
    <xf numFmtId="0" fontId="1" fillId="10" borderId="5" xfId="0" applyFont="1" applyFill="1" applyBorder="1" applyAlignment="1">
      <alignment horizontal="left" vertical="center" wrapText="1"/>
    </xf>
    <xf numFmtId="0" fontId="1" fillId="4" borderId="5" xfId="0" applyFont="1" applyFill="1" applyBorder="1"/>
    <xf numFmtId="0" fontId="1" fillId="4" borderId="5" xfId="0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12" fillId="0" borderId="6" xfId="0" applyFont="1" applyBorder="1" applyAlignment="1">
      <alignment horizontal="left" vertical="center" wrapText="1"/>
    </xf>
    <xf numFmtId="0" fontId="3" fillId="12" borderId="6" xfId="0" applyFont="1" applyFill="1" applyBorder="1" applyAlignment="1">
      <alignment horizontal="left" vertical="center"/>
    </xf>
    <xf numFmtId="0" fontId="1" fillId="12" borderId="6" xfId="0" applyFont="1" applyFill="1" applyBorder="1" applyAlignment="1">
      <alignment horizontal="left" vertical="center" wrapText="1"/>
    </xf>
    <xf numFmtId="0" fontId="1" fillId="12" borderId="5" xfId="0" applyFont="1" applyFill="1" applyBorder="1" applyAlignment="1">
      <alignment horizontal="left"/>
    </xf>
    <xf numFmtId="0" fontId="1" fillId="12" borderId="5" xfId="0" applyFont="1" applyFill="1" applyBorder="1" applyAlignment="1">
      <alignment horizontal="left" vertical="center"/>
    </xf>
    <xf numFmtId="14" fontId="1" fillId="12" borderId="6" xfId="0" applyNumberFormat="1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4" fontId="6" fillId="0" borderId="0" xfId="0" applyNumberFormat="1" applyFont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14" fontId="12" fillId="0" borderId="5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3" fontId="12" fillId="0" borderId="17" xfId="0" applyNumberFormat="1" applyFont="1" applyBorder="1" applyAlignment="1">
      <alignment horizontal="center" vertical="center" wrapText="1"/>
    </xf>
    <xf numFmtId="3" fontId="12" fillId="0" borderId="18" xfId="0" applyNumberFormat="1" applyFont="1" applyBorder="1" applyAlignment="1">
      <alignment horizontal="center" vertical="center" wrapText="1"/>
    </xf>
    <xf numFmtId="3" fontId="12" fillId="0" borderId="24" xfId="0" applyNumberFormat="1" applyFont="1" applyBorder="1" applyAlignment="1">
      <alignment horizontal="center" vertical="center" wrapText="1"/>
    </xf>
    <xf numFmtId="3" fontId="12" fillId="0" borderId="4" xfId="0" applyNumberFormat="1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4" fontId="12" fillId="13" borderId="25" xfId="0" applyNumberFormat="1" applyFont="1" applyFill="1" applyBorder="1" applyAlignment="1">
      <alignment horizontal="center" vertical="center" wrapText="1"/>
    </xf>
    <xf numFmtId="4" fontId="12" fillId="13" borderId="6" xfId="0" applyNumberFormat="1" applyFont="1" applyFill="1" applyBorder="1" applyAlignment="1">
      <alignment horizontal="center" vertical="center" wrapText="1"/>
    </xf>
    <xf numFmtId="4" fontId="12" fillId="13" borderId="26" xfId="0" applyNumberFormat="1" applyFont="1" applyFill="1" applyBorder="1" applyAlignment="1">
      <alignment horizontal="center" vertical="center" wrapText="1"/>
    </xf>
    <xf numFmtId="4" fontId="15" fillId="0" borderId="27" xfId="0" applyNumberFormat="1" applyFont="1" applyBorder="1" applyAlignment="1">
      <alignment horizontal="center" vertical="center" wrapText="1"/>
    </xf>
    <xf numFmtId="4" fontId="18" fillId="13" borderId="28" xfId="0" applyNumberFormat="1" applyFont="1" applyFill="1" applyBorder="1" applyAlignment="1">
      <alignment horizontal="center" vertical="center" wrapText="1"/>
    </xf>
    <xf numFmtId="4" fontId="18" fillId="0" borderId="27" xfId="0" applyNumberFormat="1" applyFont="1" applyBorder="1" applyAlignment="1">
      <alignment horizontal="center" vertical="center" wrapText="1"/>
    </xf>
    <xf numFmtId="4" fontId="12" fillId="13" borderId="8" xfId="0" applyNumberFormat="1" applyFont="1" applyFill="1" applyBorder="1" applyAlignment="1">
      <alignment horizontal="center" vertical="center" wrapText="1"/>
    </xf>
    <xf numFmtId="4" fontId="12" fillId="13" borderId="5" xfId="0" applyNumberFormat="1" applyFont="1" applyFill="1" applyBorder="1" applyAlignment="1">
      <alignment horizontal="center" vertical="center" wrapText="1"/>
    </xf>
    <xf numFmtId="4" fontId="12" fillId="13" borderId="13" xfId="0" applyNumberFormat="1" applyFont="1" applyFill="1" applyBorder="1" applyAlignment="1">
      <alignment horizontal="center" vertical="center" wrapText="1"/>
    </xf>
    <xf numFmtId="4" fontId="15" fillId="0" borderId="29" xfId="0" applyNumberFormat="1" applyFont="1" applyBorder="1" applyAlignment="1">
      <alignment horizontal="center" vertical="center" wrapText="1"/>
    </xf>
    <xf numFmtId="4" fontId="18" fillId="13" borderId="30" xfId="0" applyNumberFormat="1" applyFont="1" applyFill="1" applyBorder="1" applyAlignment="1">
      <alignment horizontal="center" vertical="center" wrapText="1"/>
    </xf>
    <xf numFmtId="4" fontId="18" fillId="0" borderId="29" xfId="0" applyNumberFormat="1" applyFont="1" applyBorder="1" applyAlignment="1">
      <alignment horizontal="center" vertical="center" wrapText="1"/>
    </xf>
    <xf numFmtId="4" fontId="12" fillId="13" borderId="10" xfId="0" applyNumberFormat="1" applyFont="1" applyFill="1" applyBorder="1" applyAlignment="1">
      <alignment horizontal="center" vertical="center" wrapText="1"/>
    </xf>
    <xf numFmtId="4" fontId="12" fillId="13" borderId="11" xfId="0" applyNumberFormat="1" applyFont="1" applyFill="1" applyBorder="1" applyAlignment="1">
      <alignment horizontal="center" vertical="center" wrapText="1"/>
    </xf>
    <xf numFmtId="4" fontId="12" fillId="13" borderId="14" xfId="0" applyNumberFormat="1" applyFont="1" applyFill="1" applyBorder="1" applyAlignment="1">
      <alignment horizontal="center" vertical="center" wrapText="1"/>
    </xf>
    <xf numFmtId="4" fontId="15" fillId="0" borderId="23" xfId="0" applyNumberFormat="1" applyFont="1" applyBorder="1" applyAlignment="1">
      <alignment horizontal="center" vertical="center" wrapText="1"/>
    </xf>
    <xf numFmtId="4" fontId="18" fillId="13" borderId="22" xfId="0" applyNumberFormat="1" applyFont="1" applyFill="1" applyBorder="1" applyAlignment="1">
      <alignment horizontal="center" vertical="center" wrapText="1"/>
    </xf>
    <xf numFmtId="4" fontId="18" fillId="0" borderId="23" xfId="0" applyNumberFormat="1" applyFont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4" fontId="12" fillId="0" borderId="11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4" fontId="12" fillId="0" borderId="41" xfId="0" applyNumberFormat="1" applyFont="1" applyBorder="1" applyAlignment="1">
      <alignment horizontal="center" vertical="center" wrapText="1"/>
    </xf>
    <xf numFmtId="4" fontId="12" fillId="0" borderId="39" xfId="0" applyNumberFormat="1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4" fontId="12" fillId="0" borderId="6" xfId="0" applyNumberFormat="1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45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 wrapText="1"/>
    </xf>
    <xf numFmtId="4" fontId="14" fillId="0" borderId="0" xfId="0" applyNumberFormat="1" applyFont="1" applyAlignment="1">
      <alignment horizontal="right" vertical="center" wrapText="1"/>
    </xf>
    <xf numFmtId="4" fontId="15" fillId="0" borderId="0" xfId="0" applyNumberFormat="1" applyFont="1" applyAlignment="1">
      <alignment horizontal="left" vertical="top" wrapText="1"/>
    </xf>
    <xf numFmtId="4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left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3" fontId="14" fillId="0" borderId="4" xfId="0" applyNumberFormat="1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4" fontId="6" fillId="0" borderId="27" xfId="0" applyNumberFormat="1" applyFont="1" applyBorder="1" applyAlignment="1">
      <alignment horizontal="center" vertical="center" wrapText="1"/>
    </xf>
    <xf numFmtId="4" fontId="20" fillId="0" borderId="28" xfId="0" applyNumberFormat="1" applyFont="1" applyBorder="1" applyAlignment="1">
      <alignment horizontal="left" vertical="center" wrapText="1"/>
    </xf>
    <xf numFmtId="4" fontId="21" fillId="0" borderId="21" xfId="0" applyNumberFormat="1" applyFont="1" applyBorder="1" applyAlignment="1">
      <alignment horizontal="center" vertical="center" wrapText="1"/>
    </xf>
    <xf numFmtId="4" fontId="6" fillId="13" borderId="47" xfId="0" applyNumberFormat="1" applyFont="1" applyFill="1" applyBorder="1" applyAlignment="1">
      <alignment horizontal="center" vertical="center" wrapText="1"/>
    </xf>
    <xf numFmtId="4" fontId="6" fillId="0" borderId="29" xfId="0" applyNumberFormat="1" applyFont="1" applyBorder="1" applyAlignment="1">
      <alignment horizontal="center" vertical="center" wrapText="1"/>
    </xf>
    <xf numFmtId="4" fontId="6" fillId="0" borderId="30" xfId="0" applyNumberFormat="1" applyFont="1" applyBorder="1" applyAlignment="1">
      <alignment horizontal="left" vertical="center" wrapText="1"/>
    </xf>
    <xf numFmtId="4" fontId="6" fillId="13" borderId="48" xfId="0" applyNumberFormat="1" applyFont="1" applyFill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left" vertical="center" wrapText="1"/>
    </xf>
    <xf numFmtId="4" fontId="6" fillId="13" borderId="49" xfId="0" applyNumberFormat="1" applyFont="1" applyFill="1" applyBorder="1" applyAlignment="1">
      <alignment horizontal="center" vertical="center" wrapText="1"/>
    </xf>
    <xf numFmtId="4" fontId="6" fillId="0" borderId="21" xfId="0" applyNumberFormat="1" applyFont="1" applyBorder="1" applyAlignment="1">
      <alignment horizontal="center" vertical="center" wrapText="1"/>
    </xf>
    <xf numFmtId="4" fontId="20" fillId="0" borderId="20" xfId="0" applyNumberFormat="1" applyFont="1" applyBorder="1" applyAlignment="1">
      <alignment horizontal="left" vertical="center" wrapText="1"/>
    </xf>
    <xf numFmtId="4" fontId="6" fillId="13" borderId="50" xfId="0" applyNumberFormat="1" applyFont="1" applyFill="1" applyBorder="1" applyAlignment="1">
      <alignment horizontal="center" vertical="center" wrapText="1"/>
    </xf>
    <xf numFmtId="4" fontId="20" fillId="0" borderId="21" xfId="0" applyNumberFormat="1" applyFont="1" applyBorder="1" applyAlignment="1">
      <alignment horizontal="center" vertical="center" wrapText="1"/>
    </xf>
    <xf numFmtId="4" fontId="15" fillId="0" borderId="0" xfId="0" applyNumberFormat="1" applyFont="1" applyAlignment="1">
      <alignment horizontal="right" vertical="center" wrapText="1"/>
    </xf>
    <xf numFmtId="4" fontId="6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 vertical="center" wrapText="1"/>
    </xf>
    <xf numFmtId="4" fontId="17" fillId="0" borderId="0" xfId="0" applyNumberFormat="1" applyFont="1" applyFill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39" xfId="0" applyFont="1" applyFill="1" applyBorder="1" applyAlignment="1">
      <alignment horizontal="center" vertical="center" wrapText="1"/>
    </xf>
    <xf numFmtId="4" fontId="15" fillId="0" borderId="17" xfId="0" applyNumberFormat="1" applyFont="1" applyBorder="1" applyAlignment="1">
      <alignment horizontal="center" vertical="center" wrapText="1"/>
    </xf>
    <xf numFmtId="4" fontId="15" fillId="0" borderId="18" xfId="0" applyNumberFormat="1" applyFont="1" applyBorder="1" applyAlignment="1">
      <alignment horizontal="center" vertical="center" wrapText="1"/>
    </xf>
    <xf numFmtId="4" fontId="15" fillId="0" borderId="19" xfId="0" applyNumberFormat="1" applyFont="1" applyBorder="1" applyAlignment="1">
      <alignment horizontal="center" vertical="center" wrapText="1"/>
    </xf>
    <xf numFmtId="4" fontId="18" fillId="0" borderId="20" xfId="0" applyNumberFormat="1" applyFont="1" applyBorder="1" applyAlignment="1">
      <alignment horizontal="center" vertical="center" wrapText="1"/>
    </xf>
    <xf numFmtId="4" fontId="18" fillId="0" borderId="43" xfId="0" applyNumberFormat="1" applyFont="1" applyBorder="1" applyAlignment="1">
      <alignment horizontal="center" vertical="center" wrapText="1"/>
    </xf>
    <xf numFmtId="4" fontId="18" fillId="0" borderId="21" xfId="0" applyNumberFormat="1" applyFont="1" applyBorder="1" applyAlignment="1">
      <alignment horizontal="center" vertical="center" wrapText="1"/>
    </xf>
    <xf numFmtId="4" fontId="18" fillId="0" borderId="44" xfId="0" applyNumberFormat="1" applyFont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40" xfId="0" applyFont="1" applyFill="1" applyBorder="1" applyAlignment="1">
      <alignment horizontal="center" vertical="center" wrapText="1"/>
    </xf>
    <xf numFmtId="4" fontId="14" fillId="0" borderId="0" xfId="0" applyNumberFormat="1" applyFont="1" applyFill="1" applyAlignment="1">
      <alignment horizontal="left" vertical="center" wrapText="1"/>
    </xf>
    <xf numFmtId="4" fontId="14" fillId="0" borderId="28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Alignment="1">
      <alignment horizontal="center" vertical="top" wrapText="1"/>
    </xf>
    <xf numFmtId="0" fontId="15" fillId="0" borderId="31" xfId="0" applyFont="1" applyFill="1" applyBorder="1" applyAlignment="1">
      <alignment horizontal="left" vertical="center" wrapText="1"/>
    </xf>
    <xf numFmtId="1" fontId="19" fillId="0" borderId="46" xfId="0" applyNumberFormat="1" applyFont="1" applyBorder="1" applyAlignment="1">
      <alignment horizontal="left" vertical="center" wrapText="1"/>
    </xf>
    <xf numFmtId="1" fontId="19" fillId="0" borderId="0" xfId="0" applyNumberFormat="1" applyFont="1" applyAlignment="1">
      <alignment horizontal="left" vertical="center" wrapText="1"/>
    </xf>
    <xf numFmtId="0" fontId="15" fillId="0" borderId="33" xfId="0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37" xfId="0" applyFont="1" applyFill="1" applyBorder="1" applyAlignment="1">
      <alignment horizontal="center" vertical="center" wrapText="1"/>
    </xf>
    <xf numFmtId="3" fontId="19" fillId="0" borderId="46" xfId="0" applyNumberFormat="1" applyFont="1" applyBorder="1" applyAlignment="1">
      <alignment horizontal="right" vertical="top" wrapText="1"/>
    </xf>
    <xf numFmtId="4" fontId="14" fillId="0" borderId="0" xfId="0" applyNumberFormat="1" applyFont="1" applyAlignment="1">
      <alignment horizontal="left" vertical="center" wrapText="1"/>
    </xf>
    <xf numFmtId="4" fontId="14" fillId="0" borderId="17" xfId="0" applyNumberFormat="1" applyFont="1" applyBorder="1" applyAlignment="1">
      <alignment horizontal="left" vertical="center" wrapText="1"/>
    </xf>
    <xf numFmtId="4" fontId="14" fillId="0" borderId="18" xfId="0" applyNumberFormat="1" applyFont="1" applyBorder="1" applyAlignment="1">
      <alignment horizontal="left" vertical="center" wrapText="1"/>
    </xf>
    <xf numFmtId="4" fontId="14" fillId="0" borderId="19" xfId="0" applyNumberFormat="1" applyFont="1" applyBorder="1" applyAlignment="1">
      <alignment horizontal="left" vertical="center" wrapText="1"/>
    </xf>
    <xf numFmtId="4" fontId="14" fillId="0" borderId="45" xfId="0" applyNumberFormat="1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Стиль 1" xfId="1" xr:uid="{00000000-0005-0000-0000-000001000000}"/>
  </cellStyles>
  <dxfs count="3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0CCD5-7218-417A-B065-9F25D5FB7658}">
  <sheetPr>
    <pageSetUpPr fitToPage="1"/>
  </sheetPr>
  <dimension ref="A1:AC32"/>
  <sheetViews>
    <sheetView tabSelected="1" zoomScale="106" zoomScaleNormal="106" workbookViewId="0">
      <selection activeCell="H8" sqref="H8"/>
    </sheetView>
  </sheetViews>
  <sheetFormatPr defaultRowHeight="11.25" x14ac:dyDescent="0.25"/>
  <cols>
    <col min="1" max="1" width="5.85546875" style="136" customWidth="1"/>
    <col min="2" max="2" width="22.5703125" style="136" customWidth="1"/>
    <col min="3" max="3" width="22" style="136" customWidth="1"/>
    <col min="4" max="4" width="9.5703125" style="136" customWidth="1"/>
    <col min="5" max="5" width="8.85546875" style="136" customWidth="1"/>
    <col min="6" max="6" width="12" style="136" customWidth="1"/>
    <col min="7" max="7" width="11.28515625" style="136" customWidth="1"/>
    <col min="8" max="8" width="12.140625" style="136" customWidth="1"/>
    <col min="9" max="9" width="12.85546875" style="136" customWidth="1"/>
    <col min="10" max="10" width="8.42578125" style="136" customWidth="1"/>
    <col min="11" max="12" width="11.5703125" style="136" customWidth="1"/>
    <col min="13" max="13" width="13" style="136" customWidth="1"/>
    <col min="14" max="14" width="11.42578125" style="136" customWidth="1"/>
    <col min="15" max="15" width="13" style="136" customWidth="1"/>
    <col min="16" max="16" width="8.42578125" style="136" customWidth="1"/>
    <col min="17" max="17" width="12.42578125" style="136" customWidth="1"/>
    <col min="18" max="18" width="17.42578125" style="136" customWidth="1"/>
    <col min="19" max="19" width="24" style="136" customWidth="1"/>
    <col min="20" max="20" width="16.7109375" style="136" customWidth="1"/>
    <col min="21" max="21" width="16.42578125" style="136" customWidth="1"/>
    <col min="22" max="22" width="12.42578125" style="136" customWidth="1"/>
    <col min="23" max="23" width="18" style="136" customWidth="1"/>
    <col min="24" max="24" width="18.28515625" style="136" customWidth="1"/>
    <col min="25" max="25" width="15.5703125" style="136" customWidth="1"/>
    <col min="26" max="26" width="14.5703125" style="136" customWidth="1"/>
    <col min="27" max="27" width="21" style="136" customWidth="1"/>
    <col min="28" max="28" width="22.7109375" style="136" customWidth="1"/>
    <col min="29" max="29" width="19.42578125" style="136" customWidth="1"/>
    <col min="30" max="16384" width="9.140625" style="136"/>
  </cols>
  <sheetData>
    <row r="1" spans="1:29" x14ac:dyDescent="0.25">
      <c r="AC1" s="215" t="s">
        <v>242</v>
      </c>
    </row>
    <row r="2" spans="1:29" x14ac:dyDescent="0.25">
      <c r="AC2" s="215" t="s">
        <v>262</v>
      </c>
    </row>
    <row r="3" spans="1:29" s="134" customFormat="1" ht="12" thickBot="1" x14ac:dyDescent="0.3">
      <c r="A3" s="233" t="s">
        <v>261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</row>
    <row r="4" spans="1:29" ht="16.5" customHeight="1" thickBot="1" x14ac:dyDescent="0.3">
      <c r="A4" s="238" t="s">
        <v>0</v>
      </c>
      <c r="B4" s="236" t="s">
        <v>139</v>
      </c>
      <c r="C4" s="219" t="s">
        <v>140</v>
      </c>
      <c r="D4" s="219" t="s">
        <v>141</v>
      </c>
      <c r="E4" s="219" t="s">
        <v>151</v>
      </c>
      <c r="F4" s="219" t="s">
        <v>142</v>
      </c>
      <c r="G4" s="219" t="s">
        <v>143</v>
      </c>
      <c r="H4" s="219" t="s">
        <v>154</v>
      </c>
      <c r="I4" s="219" t="s">
        <v>147</v>
      </c>
      <c r="J4" s="219" t="s">
        <v>166</v>
      </c>
      <c r="K4" s="219" t="s">
        <v>155</v>
      </c>
      <c r="L4" s="219" t="s">
        <v>164</v>
      </c>
      <c r="M4" s="219" t="s">
        <v>149</v>
      </c>
      <c r="N4" s="219" t="s">
        <v>156</v>
      </c>
      <c r="O4" s="219" t="s">
        <v>158</v>
      </c>
      <c r="P4" s="219" t="s">
        <v>168</v>
      </c>
      <c r="Q4" s="219" t="s">
        <v>167</v>
      </c>
      <c r="R4" s="219" t="s">
        <v>163</v>
      </c>
      <c r="S4" s="219" t="s">
        <v>159</v>
      </c>
      <c r="T4" s="228" t="s">
        <v>162</v>
      </c>
      <c r="U4" s="221" t="s">
        <v>223</v>
      </c>
      <c r="V4" s="222"/>
      <c r="W4" s="222"/>
      <c r="X4" s="222"/>
      <c r="Y4" s="222"/>
      <c r="Z4" s="222"/>
      <c r="AA4" s="223"/>
      <c r="AB4" s="224" t="s">
        <v>224</v>
      </c>
      <c r="AC4" s="226" t="s">
        <v>225</v>
      </c>
    </row>
    <row r="5" spans="1:29" ht="72" customHeight="1" thickBot="1" x14ac:dyDescent="0.3">
      <c r="A5" s="239"/>
      <c r="B5" s="237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9"/>
      <c r="U5" s="172" t="s">
        <v>226</v>
      </c>
      <c r="V5" s="173" t="s">
        <v>227</v>
      </c>
      <c r="W5" s="173" t="s">
        <v>228</v>
      </c>
      <c r="X5" s="173" t="s">
        <v>229</v>
      </c>
      <c r="Y5" s="173" t="s">
        <v>230</v>
      </c>
      <c r="Z5" s="174" t="s">
        <v>231</v>
      </c>
      <c r="AA5" s="175" t="s">
        <v>232</v>
      </c>
      <c r="AB5" s="225"/>
      <c r="AC5" s="227"/>
    </row>
    <row r="6" spans="1:29" ht="14.25" customHeight="1" thickBot="1" x14ac:dyDescent="0.3">
      <c r="A6" s="184">
        <v>1</v>
      </c>
      <c r="B6" s="185">
        <v>2</v>
      </c>
      <c r="C6" s="186">
        <v>3</v>
      </c>
      <c r="D6" s="186">
        <v>4</v>
      </c>
      <c r="E6" s="186">
        <v>5</v>
      </c>
      <c r="F6" s="186">
        <v>6</v>
      </c>
      <c r="G6" s="186">
        <v>7</v>
      </c>
      <c r="H6" s="186">
        <v>8</v>
      </c>
      <c r="I6" s="186">
        <v>9</v>
      </c>
      <c r="J6" s="186">
        <v>10</v>
      </c>
      <c r="K6" s="186">
        <v>11</v>
      </c>
      <c r="L6" s="186">
        <v>12</v>
      </c>
      <c r="M6" s="186">
        <v>13</v>
      </c>
      <c r="N6" s="186">
        <v>14</v>
      </c>
      <c r="O6" s="186">
        <v>15</v>
      </c>
      <c r="P6" s="186">
        <v>16</v>
      </c>
      <c r="Q6" s="186">
        <v>17</v>
      </c>
      <c r="R6" s="186">
        <v>18</v>
      </c>
      <c r="S6" s="186">
        <v>19</v>
      </c>
      <c r="T6" s="187">
        <v>20</v>
      </c>
      <c r="U6" s="139">
        <v>21</v>
      </c>
      <c r="V6" s="140">
        <v>22</v>
      </c>
      <c r="W6" s="140">
        <v>23</v>
      </c>
      <c r="X6" s="140">
        <v>24</v>
      </c>
      <c r="Y6" s="140">
        <v>25</v>
      </c>
      <c r="Z6" s="141">
        <v>26</v>
      </c>
      <c r="AA6" s="142" t="s">
        <v>233</v>
      </c>
      <c r="AB6" s="143">
        <v>28</v>
      </c>
      <c r="AC6" s="142" t="s">
        <v>234</v>
      </c>
    </row>
    <row r="7" spans="1:29" ht="56.25" x14ac:dyDescent="0.25">
      <c r="A7" s="176" t="s">
        <v>204</v>
      </c>
      <c r="B7" s="177" t="s">
        <v>181</v>
      </c>
      <c r="C7" s="178" t="s">
        <v>184</v>
      </c>
      <c r="D7" s="178" t="s">
        <v>145</v>
      </c>
      <c r="E7" s="179" t="s">
        <v>183</v>
      </c>
      <c r="F7" s="178" t="s">
        <v>146</v>
      </c>
      <c r="G7" s="178">
        <v>665</v>
      </c>
      <c r="H7" s="178">
        <v>3</v>
      </c>
      <c r="I7" s="178" t="s">
        <v>182</v>
      </c>
      <c r="J7" s="178" t="s">
        <v>186</v>
      </c>
      <c r="K7" s="178">
        <v>2810</v>
      </c>
      <c r="L7" s="178">
        <v>380</v>
      </c>
      <c r="M7" s="180" t="s">
        <v>185</v>
      </c>
      <c r="N7" s="180" t="s">
        <v>157</v>
      </c>
      <c r="O7" s="180">
        <v>25</v>
      </c>
      <c r="P7" s="181" t="s">
        <v>119</v>
      </c>
      <c r="Q7" s="180" t="s">
        <v>120</v>
      </c>
      <c r="R7" s="180" t="s">
        <v>161</v>
      </c>
      <c r="S7" s="182" t="s">
        <v>194</v>
      </c>
      <c r="T7" s="183">
        <v>36</v>
      </c>
      <c r="U7" s="144"/>
      <c r="V7" s="145"/>
      <c r="W7" s="145"/>
      <c r="X7" s="145"/>
      <c r="Y7" s="145"/>
      <c r="Z7" s="146"/>
      <c r="AA7" s="147">
        <f>U7+V7+W7+X7+Y7+Z7</f>
        <v>0</v>
      </c>
      <c r="AB7" s="148"/>
      <c r="AC7" s="149">
        <f>AA7+AB7</f>
        <v>0</v>
      </c>
    </row>
    <row r="8" spans="1:29" ht="56.25" x14ac:dyDescent="0.25">
      <c r="A8" s="170" t="s">
        <v>205</v>
      </c>
      <c r="B8" s="168" t="s">
        <v>135</v>
      </c>
      <c r="C8" s="131" t="s">
        <v>144</v>
      </c>
      <c r="D8" s="131" t="s">
        <v>196</v>
      </c>
      <c r="E8" s="135" t="s">
        <v>198</v>
      </c>
      <c r="F8" s="131" t="s">
        <v>146</v>
      </c>
      <c r="G8" s="131">
        <v>630</v>
      </c>
      <c r="H8" s="131">
        <v>3</v>
      </c>
      <c r="I8" s="131" t="s">
        <v>148</v>
      </c>
      <c r="J8" s="131" t="s">
        <v>153</v>
      </c>
      <c r="K8" s="131">
        <v>2690</v>
      </c>
      <c r="L8" s="131">
        <v>400</v>
      </c>
      <c r="M8" s="132" t="s">
        <v>199</v>
      </c>
      <c r="N8" s="132" t="s">
        <v>157</v>
      </c>
      <c r="O8" s="132">
        <v>25</v>
      </c>
      <c r="P8" s="132" t="s">
        <v>115</v>
      </c>
      <c r="Q8" s="132" t="s">
        <v>116</v>
      </c>
      <c r="R8" s="132" t="s">
        <v>161</v>
      </c>
      <c r="S8" s="137" t="s">
        <v>138</v>
      </c>
      <c r="T8" s="162">
        <v>36</v>
      </c>
      <c r="U8" s="150"/>
      <c r="V8" s="151"/>
      <c r="W8" s="151"/>
      <c r="X8" s="151"/>
      <c r="Y8" s="151"/>
      <c r="Z8" s="152"/>
      <c r="AA8" s="153">
        <f t="shared" ref="AA8:AA25" si="0">U8+V8+W8+X8+Y8+Z8</f>
        <v>0</v>
      </c>
      <c r="AB8" s="154"/>
      <c r="AC8" s="155">
        <f t="shared" ref="AC8:AC25" si="1">AA8+AB8</f>
        <v>0</v>
      </c>
    </row>
    <row r="9" spans="1:29" ht="56.25" x14ac:dyDescent="0.25">
      <c r="A9" s="170" t="s">
        <v>210</v>
      </c>
      <c r="B9" s="168" t="s">
        <v>135</v>
      </c>
      <c r="C9" s="131" t="s">
        <v>144</v>
      </c>
      <c r="D9" s="131" t="s">
        <v>196</v>
      </c>
      <c r="E9" s="135" t="s">
        <v>200</v>
      </c>
      <c r="F9" s="131" t="s">
        <v>146</v>
      </c>
      <c r="G9" s="131">
        <v>630</v>
      </c>
      <c r="H9" s="131">
        <v>3</v>
      </c>
      <c r="I9" s="131" t="s">
        <v>148</v>
      </c>
      <c r="J9" s="131" t="s">
        <v>153</v>
      </c>
      <c r="K9" s="131">
        <v>2690</v>
      </c>
      <c r="L9" s="131">
        <v>400</v>
      </c>
      <c r="M9" s="132" t="s">
        <v>199</v>
      </c>
      <c r="N9" s="132" t="s">
        <v>157</v>
      </c>
      <c r="O9" s="132">
        <v>25</v>
      </c>
      <c r="P9" s="132" t="s">
        <v>118</v>
      </c>
      <c r="Q9" s="132" t="s">
        <v>116</v>
      </c>
      <c r="R9" s="132" t="s">
        <v>161</v>
      </c>
      <c r="S9" s="137" t="s">
        <v>138</v>
      </c>
      <c r="T9" s="162">
        <v>36</v>
      </c>
      <c r="U9" s="150"/>
      <c r="V9" s="151"/>
      <c r="W9" s="151"/>
      <c r="X9" s="151"/>
      <c r="Y9" s="151"/>
      <c r="Z9" s="152"/>
      <c r="AA9" s="153">
        <f t="shared" si="0"/>
        <v>0</v>
      </c>
      <c r="AB9" s="154"/>
      <c r="AC9" s="155">
        <f t="shared" si="1"/>
        <v>0</v>
      </c>
    </row>
    <row r="10" spans="1:29" ht="45" x14ac:dyDescent="0.25">
      <c r="A10" s="170" t="s">
        <v>206</v>
      </c>
      <c r="B10" s="168" t="s">
        <v>135</v>
      </c>
      <c r="C10" s="131" t="s">
        <v>144</v>
      </c>
      <c r="D10" s="131" t="s">
        <v>145</v>
      </c>
      <c r="E10" s="135" t="s">
        <v>165</v>
      </c>
      <c r="F10" s="131" t="s">
        <v>146</v>
      </c>
      <c r="G10" s="131">
        <v>1000</v>
      </c>
      <c r="H10" s="131">
        <v>6</v>
      </c>
      <c r="I10" s="131" t="s">
        <v>148</v>
      </c>
      <c r="J10" s="131" t="s">
        <v>153</v>
      </c>
      <c r="K10" s="131">
        <v>2400</v>
      </c>
      <c r="L10" s="131">
        <v>400</v>
      </c>
      <c r="M10" s="132" t="s">
        <v>150</v>
      </c>
      <c r="N10" s="132" t="s">
        <v>157</v>
      </c>
      <c r="O10" s="132">
        <v>36</v>
      </c>
      <c r="P10" s="132" t="s">
        <v>122</v>
      </c>
      <c r="Q10" s="132" t="s">
        <v>123</v>
      </c>
      <c r="R10" s="132" t="s">
        <v>161</v>
      </c>
      <c r="S10" s="132" t="s">
        <v>160</v>
      </c>
      <c r="T10" s="162">
        <v>36</v>
      </c>
      <c r="U10" s="150"/>
      <c r="V10" s="151"/>
      <c r="W10" s="151"/>
      <c r="X10" s="151"/>
      <c r="Y10" s="151"/>
      <c r="Z10" s="152"/>
      <c r="AA10" s="153">
        <f t="shared" si="0"/>
        <v>0</v>
      </c>
      <c r="AB10" s="154"/>
      <c r="AC10" s="155">
        <f t="shared" si="1"/>
        <v>0</v>
      </c>
    </row>
    <row r="11" spans="1:29" ht="45" x14ac:dyDescent="0.25">
      <c r="A11" s="170" t="s">
        <v>211</v>
      </c>
      <c r="B11" s="168" t="s">
        <v>135</v>
      </c>
      <c r="C11" s="131" t="s">
        <v>144</v>
      </c>
      <c r="D11" s="131" t="s">
        <v>145</v>
      </c>
      <c r="E11" s="135" t="s">
        <v>165</v>
      </c>
      <c r="F11" s="131" t="s">
        <v>146</v>
      </c>
      <c r="G11" s="131">
        <v>1000</v>
      </c>
      <c r="H11" s="131">
        <v>6</v>
      </c>
      <c r="I11" s="131" t="s">
        <v>148</v>
      </c>
      <c r="J11" s="131" t="s">
        <v>153</v>
      </c>
      <c r="K11" s="131">
        <v>2400</v>
      </c>
      <c r="L11" s="131">
        <v>400</v>
      </c>
      <c r="M11" s="132" t="s">
        <v>150</v>
      </c>
      <c r="N11" s="132" t="s">
        <v>157</v>
      </c>
      <c r="O11" s="132">
        <v>36</v>
      </c>
      <c r="P11" s="132" t="s">
        <v>124</v>
      </c>
      <c r="Q11" s="132" t="s">
        <v>123</v>
      </c>
      <c r="R11" s="132" t="s">
        <v>161</v>
      </c>
      <c r="S11" s="132" t="s">
        <v>160</v>
      </c>
      <c r="T11" s="162">
        <v>36</v>
      </c>
      <c r="U11" s="150"/>
      <c r="V11" s="151"/>
      <c r="W11" s="151"/>
      <c r="X11" s="151"/>
      <c r="Y11" s="151"/>
      <c r="Z11" s="152"/>
      <c r="AA11" s="153">
        <f t="shared" si="0"/>
        <v>0</v>
      </c>
      <c r="AB11" s="154"/>
      <c r="AC11" s="155">
        <f t="shared" si="1"/>
        <v>0</v>
      </c>
    </row>
    <row r="12" spans="1:29" ht="45" x14ac:dyDescent="0.25">
      <c r="A12" s="170" t="s">
        <v>212</v>
      </c>
      <c r="B12" s="168" t="s">
        <v>135</v>
      </c>
      <c r="C12" s="131" t="s">
        <v>144</v>
      </c>
      <c r="D12" s="131" t="s">
        <v>145</v>
      </c>
      <c r="E12" s="135" t="s">
        <v>180</v>
      </c>
      <c r="F12" s="131" t="s">
        <v>146</v>
      </c>
      <c r="G12" s="131">
        <v>1000</v>
      </c>
      <c r="H12" s="131">
        <v>6</v>
      </c>
      <c r="I12" s="131" t="s">
        <v>148</v>
      </c>
      <c r="J12" s="131" t="s">
        <v>153</v>
      </c>
      <c r="K12" s="131">
        <v>2400</v>
      </c>
      <c r="L12" s="131">
        <v>400</v>
      </c>
      <c r="M12" s="132" t="s">
        <v>150</v>
      </c>
      <c r="N12" s="132" t="s">
        <v>157</v>
      </c>
      <c r="O12" s="132">
        <v>36</v>
      </c>
      <c r="P12" s="132" t="s">
        <v>125</v>
      </c>
      <c r="Q12" s="132" t="s">
        <v>123</v>
      </c>
      <c r="R12" s="132" t="s">
        <v>161</v>
      </c>
      <c r="S12" s="132" t="s">
        <v>160</v>
      </c>
      <c r="T12" s="162">
        <v>36</v>
      </c>
      <c r="U12" s="150"/>
      <c r="V12" s="151"/>
      <c r="W12" s="151"/>
      <c r="X12" s="151"/>
      <c r="Y12" s="151"/>
      <c r="Z12" s="152"/>
      <c r="AA12" s="153">
        <f t="shared" si="0"/>
        <v>0</v>
      </c>
      <c r="AB12" s="154"/>
      <c r="AC12" s="155">
        <f t="shared" si="1"/>
        <v>0</v>
      </c>
    </row>
    <row r="13" spans="1:29" ht="45" x14ac:dyDescent="0.25">
      <c r="A13" s="170" t="s">
        <v>207</v>
      </c>
      <c r="B13" s="168" t="s">
        <v>135</v>
      </c>
      <c r="C13" s="131" t="s">
        <v>144</v>
      </c>
      <c r="D13" s="131" t="s">
        <v>145</v>
      </c>
      <c r="E13" s="135" t="s">
        <v>152</v>
      </c>
      <c r="F13" s="131" t="s">
        <v>146</v>
      </c>
      <c r="G13" s="131">
        <v>1000</v>
      </c>
      <c r="H13" s="131">
        <v>6</v>
      </c>
      <c r="I13" s="131" t="s">
        <v>148</v>
      </c>
      <c r="J13" s="131" t="s">
        <v>153</v>
      </c>
      <c r="K13" s="131">
        <v>2400</v>
      </c>
      <c r="L13" s="131">
        <v>400</v>
      </c>
      <c r="M13" s="132" t="s">
        <v>150</v>
      </c>
      <c r="N13" s="132" t="s">
        <v>157</v>
      </c>
      <c r="O13" s="132">
        <v>36</v>
      </c>
      <c r="P13" s="132" t="s">
        <v>126</v>
      </c>
      <c r="Q13" s="132" t="s">
        <v>123</v>
      </c>
      <c r="R13" s="132" t="s">
        <v>161</v>
      </c>
      <c r="S13" s="132" t="s">
        <v>160</v>
      </c>
      <c r="T13" s="162">
        <v>36</v>
      </c>
      <c r="U13" s="150"/>
      <c r="V13" s="151"/>
      <c r="W13" s="151"/>
      <c r="X13" s="151"/>
      <c r="Y13" s="151"/>
      <c r="Z13" s="152"/>
      <c r="AA13" s="153">
        <f t="shared" si="0"/>
        <v>0</v>
      </c>
      <c r="AB13" s="154"/>
      <c r="AC13" s="155">
        <f t="shared" si="1"/>
        <v>0</v>
      </c>
    </row>
    <row r="14" spans="1:29" ht="45" x14ac:dyDescent="0.25">
      <c r="A14" s="170" t="s">
        <v>209</v>
      </c>
      <c r="B14" s="168" t="s">
        <v>135</v>
      </c>
      <c r="C14" s="131" t="s">
        <v>144</v>
      </c>
      <c r="D14" s="131" t="s">
        <v>145</v>
      </c>
      <c r="E14" s="135" t="s">
        <v>169</v>
      </c>
      <c r="F14" s="131" t="s">
        <v>146</v>
      </c>
      <c r="G14" s="131">
        <v>1000</v>
      </c>
      <c r="H14" s="131">
        <v>6</v>
      </c>
      <c r="I14" s="131" t="s">
        <v>148</v>
      </c>
      <c r="J14" s="131" t="s">
        <v>153</v>
      </c>
      <c r="K14" s="131">
        <v>2400</v>
      </c>
      <c r="L14" s="131">
        <v>400</v>
      </c>
      <c r="M14" s="132" t="s">
        <v>150</v>
      </c>
      <c r="N14" s="132" t="s">
        <v>157</v>
      </c>
      <c r="O14" s="132">
        <v>36</v>
      </c>
      <c r="P14" s="132" t="s">
        <v>127</v>
      </c>
      <c r="Q14" s="132" t="s">
        <v>123</v>
      </c>
      <c r="R14" s="132" t="s">
        <v>161</v>
      </c>
      <c r="S14" s="132" t="s">
        <v>160</v>
      </c>
      <c r="T14" s="162">
        <v>36</v>
      </c>
      <c r="U14" s="150"/>
      <c r="V14" s="151"/>
      <c r="W14" s="151"/>
      <c r="X14" s="151"/>
      <c r="Y14" s="151"/>
      <c r="Z14" s="152"/>
      <c r="AA14" s="153">
        <f t="shared" si="0"/>
        <v>0</v>
      </c>
      <c r="AB14" s="154"/>
      <c r="AC14" s="155">
        <f t="shared" si="1"/>
        <v>0</v>
      </c>
    </row>
    <row r="15" spans="1:29" ht="45" x14ac:dyDescent="0.25">
      <c r="A15" s="170" t="s">
        <v>208</v>
      </c>
      <c r="B15" s="168" t="s">
        <v>135</v>
      </c>
      <c r="C15" s="131" t="s">
        <v>144</v>
      </c>
      <c r="D15" s="131" t="s">
        <v>145</v>
      </c>
      <c r="E15" s="135" t="s">
        <v>170</v>
      </c>
      <c r="F15" s="131" t="s">
        <v>146</v>
      </c>
      <c r="G15" s="131">
        <v>1000</v>
      </c>
      <c r="H15" s="131">
        <v>6</v>
      </c>
      <c r="I15" s="131" t="s">
        <v>148</v>
      </c>
      <c r="J15" s="131" t="s">
        <v>153</v>
      </c>
      <c r="K15" s="131">
        <v>2400</v>
      </c>
      <c r="L15" s="131">
        <v>400</v>
      </c>
      <c r="M15" s="132" t="s">
        <v>150</v>
      </c>
      <c r="N15" s="132" t="s">
        <v>157</v>
      </c>
      <c r="O15" s="132">
        <v>36</v>
      </c>
      <c r="P15" s="132" t="s">
        <v>128</v>
      </c>
      <c r="Q15" s="132" t="s">
        <v>123</v>
      </c>
      <c r="R15" s="132" t="s">
        <v>161</v>
      </c>
      <c r="S15" s="132" t="s">
        <v>160</v>
      </c>
      <c r="T15" s="162">
        <v>36</v>
      </c>
      <c r="U15" s="150"/>
      <c r="V15" s="151"/>
      <c r="W15" s="151"/>
      <c r="X15" s="151"/>
      <c r="Y15" s="151"/>
      <c r="Z15" s="152"/>
      <c r="AA15" s="153">
        <f t="shared" si="0"/>
        <v>0</v>
      </c>
      <c r="AB15" s="154"/>
      <c r="AC15" s="155">
        <f t="shared" si="1"/>
        <v>0</v>
      </c>
    </row>
    <row r="16" spans="1:29" ht="56.25" x14ac:dyDescent="0.25">
      <c r="A16" s="170" t="s">
        <v>213</v>
      </c>
      <c r="B16" s="168" t="s">
        <v>135</v>
      </c>
      <c r="C16" s="131" t="s">
        <v>144</v>
      </c>
      <c r="D16" s="131" t="s">
        <v>196</v>
      </c>
      <c r="E16" s="135" t="s">
        <v>201</v>
      </c>
      <c r="F16" s="131" t="s">
        <v>146</v>
      </c>
      <c r="G16" s="131">
        <v>630</v>
      </c>
      <c r="H16" s="131">
        <v>3</v>
      </c>
      <c r="I16" s="131" t="s">
        <v>148</v>
      </c>
      <c r="J16" s="131" t="s">
        <v>153</v>
      </c>
      <c r="K16" s="131">
        <v>2690</v>
      </c>
      <c r="L16" s="131">
        <v>400</v>
      </c>
      <c r="M16" s="132" t="s">
        <v>185</v>
      </c>
      <c r="N16" s="132" t="s">
        <v>157</v>
      </c>
      <c r="O16" s="132">
        <v>25</v>
      </c>
      <c r="P16" s="132" t="s">
        <v>129</v>
      </c>
      <c r="Q16" s="132" t="s">
        <v>116</v>
      </c>
      <c r="R16" s="132" t="s">
        <v>161</v>
      </c>
      <c r="S16" s="137" t="s">
        <v>138</v>
      </c>
      <c r="T16" s="162">
        <v>36</v>
      </c>
      <c r="U16" s="150"/>
      <c r="V16" s="151"/>
      <c r="W16" s="151"/>
      <c r="X16" s="151"/>
      <c r="Y16" s="151"/>
      <c r="Z16" s="152"/>
      <c r="AA16" s="153">
        <f t="shared" si="0"/>
        <v>0</v>
      </c>
      <c r="AB16" s="154"/>
      <c r="AC16" s="155">
        <f t="shared" si="1"/>
        <v>0</v>
      </c>
    </row>
    <row r="17" spans="1:29" ht="45" x14ac:dyDescent="0.25">
      <c r="A17" s="170" t="s">
        <v>214</v>
      </c>
      <c r="B17" s="168" t="s">
        <v>171</v>
      </c>
      <c r="C17" s="131" t="s">
        <v>172</v>
      </c>
      <c r="D17" s="131" t="s">
        <v>196</v>
      </c>
      <c r="E17" s="131">
        <v>2006</v>
      </c>
      <c r="F17" s="131" t="s">
        <v>202</v>
      </c>
      <c r="G17" s="131">
        <v>400</v>
      </c>
      <c r="H17" s="131">
        <v>6</v>
      </c>
      <c r="I17" s="131" t="s">
        <v>148</v>
      </c>
      <c r="J17" s="131" t="s">
        <v>153</v>
      </c>
      <c r="K17" s="131">
        <v>2998</v>
      </c>
      <c r="L17" s="131">
        <v>380</v>
      </c>
      <c r="M17" s="132" t="s">
        <v>187</v>
      </c>
      <c r="N17" s="132" t="s">
        <v>188</v>
      </c>
      <c r="O17" s="132">
        <v>36</v>
      </c>
      <c r="P17" s="132">
        <v>1552053</v>
      </c>
      <c r="Q17" s="132" t="s">
        <v>114</v>
      </c>
      <c r="R17" s="132" t="s">
        <v>161</v>
      </c>
      <c r="S17" s="132" t="s">
        <v>203</v>
      </c>
      <c r="T17" s="162">
        <v>36</v>
      </c>
      <c r="U17" s="150"/>
      <c r="V17" s="151"/>
      <c r="W17" s="151"/>
      <c r="X17" s="151"/>
      <c r="Y17" s="151"/>
      <c r="Z17" s="152"/>
      <c r="AA17" s="153">
        <f>U17+V17+W17+X17+Y17+Z17</f>
        <v>0</v>
      </c>
      <c r="AB17" s="154"/>
      <c r="AC17" s="155">
        <f t="shared" si="1"/>
        <v>0</v>
      </c>
    </row>
    <row r="18" spans="1:29" ht="45" x14ac:dyDescent="0.25">
      <c r="A18" s="170" t="s">
        <v>215</v>
      </c>
      <c r="B18" s="168" t="s">
        <v>171</v>
      </c>
      <c r="C18" s="131" t="s">
        <v>172</v>
      </c>
      <c r="D18" s="131" t="s">
        <v>145</v>
      </c>
      <c r="E18" s="135" t="s">
        <v>152</v>
      </c>
      <c r="F18" s="131" t="s">
        <v>189</v>
      </c>
      <c r="G18" s="131">
        <v>426</v>
      </c>
      <c r="H18" s="131">
        <v>6</v>
      </c>
      <c r="I18" s="131" t="s">
        <v>190</v>
      </c>
      <c r="J18" s="131" t="s">
        <v>153</v>
      </c>
      <c r="K18" s="131">
        <v>2998</v>
      </c>
      <c r="L18" s="131">
        <v>380</v>
      </c>
      <c r="M18" s="132" t="s">
        <v>187</v>
      </c>
      <c r="N18" s="132" t="s">
        <v>188</v>
      </c>
      <c r="O18" s="132">
        <v>36</v>
      </c>
      <c r="P18" s="132">
        <v>1597357</v>
      </c>
      <c r="Q18" s="132" t="s">
        <v>131</v>
      </c>
      <c r="R18" s="133" t="s">
        <v>132</v>
      </c>
      <c r="S18" s="132" t="s">
        <v>160</v>
      </c>
      <c r="T18" s="162">
        <v>36</v>
      </c>
      <c r="U18" s="150"/>
      <c r="V18" s="151"/>
      <c r="W18" s="151"/>
      <c r="X18" s="151"/>
      <c r="Y18" s="151"/>
      <c r="Z18" s="152"/>
      <c r="AA18" s="153">
        <f t="shared" si="0"/>
        <v>0</v>
      </c>
      <c r="AB18" s="154"/>
      <c r="AC18" s="155">
        <f t="shared" si="1"/>
        <v>0</v>
      </c>
    </row>
    <row r="19" spans="1:29" ht="56.25" x14ac:dyDescent="0.25">
      <c r="A19" s="170" t="s">
        <v>216</v>
      </c>
      <c r="B19" s="168" t="s">
        <v>171</v>
      </c>
      <c r="C19" s="131" t="s">
        <v>172</v>
      </c>
      <c r="D19" s="131" t="s">
        <v>145</v>
      </c>
      <c r="E19" s="135" t="s">
        <v>191</v>
      </c>
      <c r="F19" s="131" t="s">
        <v>192</v>
      </c>
      <c r="G19" s="131">
        <v>630</v>
      </c>
      <c r="H19" s="131">
        <v>6</v>
      </c>
      <c r="I19" s="131" t="s">
        <v>190</v>
      </c>
      <c r="J19" s="131" t="s">
        <v>177</v>
      </c>
      <c r="K19" s="131">
        <v>2810</v>
      </c>
      <c r="L19" s="131">
        <v>380</v>
      </c>
      <c r="M19" s="132" t="s">
        <v>185</v>
      </c>
      <c r="N19" s="132" t="s">
        <v>157</v>
      </c>
      <c r="O19" s="132">
        <v>25</v>
      </c>
      <c r="P19" s="132">
        <v>1883123</v>
      </c>
      <c r="Q19" s="132" t="s">
        <v>133</v>
      </c>
      <c r="R19" s="132" t="s">
        <v>193</v>
      </c>
      <c r="S19" s="163" t="s">
        <v>194</v>
      </c>
      <c r="T19" s="162">
        <v>36</v>
      </c>
      <c r="U19" s="150"/>
      <c r="V19" s="151"/>
      <c r="W19" s="151"/>
      <c r="X19" s="151"/>
      <c r="Y19" s="151"/>
      <c r="Z19" s="152"/>
      <c r="AA19" s="153">
        <f t="shared" si="0"/>
        <v>0</v>
      </c>
      <c r="AB19" s="154"/>
      <c r="AC19" s="155">
        <f t="shared" si="1"/>
        <v>0</v>
      </c>
    </row>
    <row r="20" spans="1:29" ht="22.5" x14ac:dyDescent="0.25">
      <c r="A20" s="170" t="s">
        <v>217</v>
      </c>
      <c r="B20" s="168" t="s">
        <v>171</v>
      </c>
      <c r="C20" s="131" t="s">
        <v>172</v>
      </c>
      <c r="D20" s="131" t="s">
        <v>145</v>
      </c>
      <c r="E20" s="135" t="s">
        <v>195</v>
      </c>
      <c r="F20" s="131" t="s">
        <v>146</v>
      </c>
      <c r="G20" s="131">
        <v>630</v>
      </c>
      <c r="H20" s="131">
        <v>6</v>
      </c>
      <c r="I20" s="131" t="s">
        <v>148</v>
      </c>
      <c r="J20" s="131" t="s">
        <v>177</v>
      </c>
      <c r="K20" s="131">
        <v>3215</v>
      </c>
      <c r="L20" s="131">
        <v>380</v>
      </c>
      <c r="M20" s="132" t="s">
        <v>178</v>
      </c>
      <c r="N20" s="132" t="s">
        <v>157</v>
      </c>
      <c r="O20" s="132">
        <v>49</v>
      </c>
      <c r="P20" s="132">
        <v>1936956</v>
      </c>
      <c r="Q20" s="132" t="s">
        <v>134</v>
      </c>
      <c r="R20" s="132" t="s">
        <v>193</v>
      </c>
      <c r="S20" s="132" t="s">
        <v>176</v>
      </c>
      <c r="T20" s="162">
        <v>49</v>
      </c>
      <c r="U20" s="150"/>
      <c r="V20" s="151"/>
      <c r="W20" s="151"/>
      <c r="X20" s="151"/>
      <c r="Y20" s="151"/>
      <c r="Z20" s="152"/>
      <c r="AA20" s="153">
        <f t="shared" si="0"/>
        <v>0</v>
      </c>
      <c r="AB20" s="154"/>
      <c r="AC20" s="155">
        <f t="shared" si="1"/>
        <v>0</v>
      </c>
    </row>
    <row r="21" spans="1:29" ht="22.5" x14ac:dyDescent="0.25">
      <c r="A21" s="170" t="s">
        <v>218</v>
      </c>
      <c r="B21" s="168" t="s">
        <v>171</v>
      </c>
      <c r="C21" s="131" t="s">
        <v>172</v>
      </c>
      <c r="D21" s="131" t="s">
        <v>145</v>
      </c>
      <c r="E21" s="135" t="s">
        <v>179</v>
      </c>
      <c r="F21" s="131" t="s">
        <v>146</v>
      </c>
      <c r="G21" s="131">
        <v>630</v>
      </c>
      <c r="H21" s="131">
        <v>6</v>
      </c>
      <c r="I21" s="131" t="s">
        <v>148</v>
      </c>
      <c r="J21" s="131" t="s">
        <v>177</v>
      </c>
      <c r="K21" s="131">
        <v>3215</v>
      </c>
      <c r="L21" s="131">
        <v>380</v>
      </c>
      <c r="M21" s="132" t="s">
        <v>178</v>
      </c>
      <c r="N21" s="132" t="s">
        <v>157</v>
      </c>
      <c r="O21" s="132">
        <v>49</v>
      </c>
      <c r="P21" s="132">
        <v>1963831</v>
      </c>
      <c r="Q21" s="132" t="s">
        <v>18</v>
      </c>
      <c r="R21" s="132" t="s">
        <v>137</v>
      </c>
      <c r="S21" s="132" t="s">
        <v>176</v>
      </c>
      <c r="T21" s="162">
        <v>49</v>
      </c>
      <c r="U21" s="150"/>
      <c r="V21" s="151"/>
      <c r="W21" s="151"/>
      <c r="X21" s="151"/>
      <c r="Y21" s="151"/>
      <c r="Z21" s="152"/>
      <c r="AA21" s="153">
        <f t="shared" si="0"/>
        <v>0</v>
      </c>
      <c r="AB21" s="154"/>
      <c r="AC21" s="155">
        <f t="shared" si="1"/>
        <v>0</v>
      </c>
    </row>
    <row r="22" spans="1:29" ht="22.5" x14ac:dyDescent="0.25">
      <c r="A22" s="170" t="s">
        <v>219</v>
      </c>
      <c r="B22" s="168" t="s">
        <v>171</v>
      </c>
      <c r="C22" s="131" t="s">
        <v>172</v>
      </c>
      <c r="D22" s="131" t="s">
        <v>145</v>
      </c>
      <c r="E22" s="135" t="s">
        <v>173</v>
      </c>
      <c r="F22" s="131" t="s">
        <v>146</v>
      </c>
      <c r="G22" s="131">
        <v>400</v>
      </c>
      <c r="H22" s="131">
        <v>6</v>
      </c>
      <c r="I22" s="131" t="s">
        <v>148</v>
      </c>
      <c r="J22" s="131" t="s">
        <v>177</v>
      </c>
      <c r="K22" s="131">
        <v>2760</v>
      </c>
      <c r="L22" s="131">
        <v>380</v>
      </c>
      <c r="M22" s="132" t="s">
        <v>175</v>
      </c>
      <c r="N22" s="132" t="s">
        <v>157</v>
      </c>
      <c r="O22" s="132">
        <v>49</v>
      </c>
      <c r="P22" s="132">
        <v>1964999</v>
      </c>
      <c r="Q22" s="132" t="s">
        <v>20</v>
      </c>
      <c r="R22" s="132" t="s">
        <v>174</v>
      </c>
      <c r="S22" s="132" t="s">
        <v>176</v>
      </c>
      <c r="T22" s="162">
        <v>49</v>
      </c>
      <c r="U22" s="150"/>
      <c r="V22" s="151"/>
      <c r="W22" s="151"/>
      <c r="X22" s="151"/>
      <c r="Y22" s="151"/>
      <c r="Z22" s="152"/>
      <c r="AA22" s="153">
        <f t="shared" si="0"/>
        <v>0</v>
      </c>
      <c r="AB22" s="154"/>
      <c r="AC22" s="155">
        <f t="shared" si="1"/>
        <v>0</v>
      </c>
    </row>
    <row r="23" spans="1:29" ht="56.25" x14ac:dyDescent="0.25">
      <c r="A23" s="170" t="s">
        <v>220</v>
      </c>
      <c r="B23" s="168" t="s">
        <v>136</v>
      </c>
      <c r="C23" s="131" t="s">
        <v>197</v>
      </c>
      <c r="D23" s="131" t="s">
        <v>196</v>
      </c>
      <c r="E23" s="131">
        <v>2005</v>
      </c>
      <c r="F23" s="131" t="s">
        <v>146</v>
      </c>
      <c r="G23" s="131">
        <v>630</v>
      </c>
      <c r="H23" s="131">
        <v>3</v>
      </c>
      <c r="I23" s="131" t="s">
        <v>148</v>
      </c>
      <c r="J23" s="131" t="s">
        <v>186</v>
      </c>
      <c r="K23" s="131" t="s">
        <v>186</v>
      </c>
      <c r="L23" s="131">
        <v>380</v>
      </c>
      <c r="M23" s="132" t="s">
        <v>185</v>
      </c>
      <c r="N23" s="132" t="s">
        <v>157</v>
      </c>
      <c r="O23" s="132">
        <v>25</v>
      </c>
      <c r="P23" s="132" t="s">
        <v>117</v>
      </c>
      <c r="Q23" s="132" t="s">
        <v>116</v>
      </c>
      <c r="R23" s="132" t="s">
        <v>161</v>
      </c>
      <c r="S23" s="137" t="s">
        <v>138</v>
      </c>
      <c r="T23" s="162">
        <v>36</v>
      </c>
      <c r="U23" s="150"/>
      <c r="V23" s="151"/>
      <c r="W23" s="151"/>
      <c r="X23" s="151"/>
      <c r="Y23" s="151"/>
      <c r="Z23" s="152"/>
      <c r="AA23" s="153">
        <f t="shared" si="0"/>
        <v>0</v>
      </c>
      <c r="AB23" s="154"/>
      <c r="AC23" s="155">
        <f t="shared" si="1"/>
        <v>0</v>
      </c>
    </row>
    <row r="24" spans="1:29" ht="56.25" x14ac:dyDescent="0.25">
      <c r="A24" s="170" t="s">
        <v>221</v>
      </c>
      <c r="B24" s="168" t="s">
        <v>136</v>
      </c>
      <c r="C24" s="131" t="s">
        <v>197</v>
      </c>
      <c r="D24" s="131" t="s">
        <v>196</v>
      </c>
      <c r="E24" s="131">
        <v>2005</v>
      </c>
      <c r="F24" s="131" t="s">
        <v>146</v>
      </c>
      <c r="G24" s="131">
        <v>630</v>
      </c>
      <c r="H24" s="131">
        <v>3</v>
      </c>
      <c r="I24" s="131" t="s">
        <v>148</v>
      </c>
      <c r="J24" s="131" t="s">
        <v>186</v>
      </c>
      <c r="K24" s="131" t="s">
        <v>186</v>
      </c>
      <c r="L24" s="131">
        <v>380</v>
      </c>
      <c r="M24" s="132" t="s">
        <v>185</v>
      </c>
      <c r="N24" s="132" t="s">
        <v>157</v>
      </c>
      <c r="O24" s="132">
        <v>25</v>
      </c>
      <c r="P24" s="132" t="s">
        <v>121</v>
      </c>
      <c r="Q24" s="132" t="s">
        <v>116</v>
      </c>
      <c r="R24" s="132" t="s">
        <v>161</v>
      </c>
      <c r="S24" s="163" t="s">
        <v>138</v>
      </c>
      <c r="T24" s="162">
        <v>36</v>
      </c>
      <c r="U24" s="150"/>
      <c r="V24" s="151"/>
      <c r="W24" s="151"/>
      <c r="X24" s="151"/>
      <c r="Y24" s="151"/>
      <c r="Z24" s="152"/>
      <c r="AA24" s="153">
        <f t="shared" si="0"/>
        <v>0</v>
      </c>
      <c r="AB24" s="154"/>
      <c r="AC24" s="155">
        <f t="shared" si="1"/>
        <v>0</v>
      </c>
    </row>
    <row r="25" spans="1:29" ht="57" thickBot="1" x14ac:dyDescent="0.3">
      <c r="A25" s="171" t="s">
        <v>222</v>
      </c>
      <c r="B25" s="169" t="s">
        <v>136</v>
      </c>
      <c r="C25" s="165" t="s">
        <v>197</v>
      </c>
      <c r="D25" s="165" t="s">
        <v>196</v>
      </c>
      <c r="E25" s="165">
        <v>2005</v>
      </c>
      <c r="F25" s="165" t="s">
        <v>146</v>
      </c>
      <c r="G25" s="165">
        <v>630</v>
      </c>
      <c r="H25" s="165">
        <v>3</v>
      </c>
      <c r="I25" s="165" t="s">
        <v>148</v>
      </c>
      <c r="J25" s="165" t="s">
        <v>186</v>
      </c>
      <c r="K25" s="165" t="s">
        <v>186</v>
      </c>
      <c r="L25" s="165">
        <v>380</v>
      </c>
      <c r="M25" s="164" t="s">
        <v>185</v>
      </c>
      <c r="N25" s="164" t="s">
        <v>157</v>
      </c>
      <c r="O25" s="164">
        <v>25</v>
      </c>
      <c r="P25" s="164" t="s">
        <v>130</v>
      </c>
      <c r="Q25" s="164" t="s">
        <v>116</v>
      </c>
      <c r="R25" s="164" t="s">
        <v>161</v>
      </c>
      <c r="S25" s="166" t="s">
        <v>138</v>
      </c>
      <c r="T25" s="167">
        <v>36</v>
      </c>
      <c r="U25" s="156"/>
      <c r="V25" s="157"/>
      <c r="W25" s="157"/>
      <c r="X25" s="157"/>
      <c r="Y25" s="157"/>
      <c r="Z25" s="158"/>
      <c r="AA25" s="159">
        <f t="shared" si="0"/>
        <v>0</v>
      </c>
      <c r="AB25" s="160"/>
      <c r="AC25" s="161">
        <f t="shared" si="1"/>
        <v>0</v>
      </c>
    </row>
    <row r="26" spans="1:29" s="193" customFormat="1" ht="30" customHeight="1" x14ac:dyDescent="0.25">
      <c r="A26" s="240" t="s">
        <v>235</v>
      </c>
      <c r="B26" s="240"/>
      <c r="C26" s="234" t="s">
        <v>236</v>
      </c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</row>
    <row r="27" spans="1:29" s="193" customFormat="1" ht="29.25" customHeight="1" x14ac:dyDescent="0.25">
      <c r="A27" s="194"/>
      <c r="C27" s="235" t="s">
        <v>237</v>
      </c>
      <c r="D27" s="235"/>
      <c r="E27" s="235"/>
      <c r="F27" s="235"/>
      <c r="G27" s="235"/>
      <c r="H27" s="235"/>
      <c r="I27" s="235"/>
      <c r="J27" s="235"/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35"/>
      <c r="Z27" s="235"/>
      <c r="AA27" s="235"/>
      <c r="AB27" s="235"/>
      <c r="AC27" s="235"/>
    </row>
    <row r="28" spans="1:29" s="193" customFormat="1" x14ac:dyDescent="0.25">
      <c r="A28" s="194"/>
      <c r="C28" s="235" t="s">
        <v>238</v>
      </c>
      <c r="D28" s="235"/>
      <c r="E28" s="235"/>
      <c r="F28" s="235"/>
      <c r="G28" s="235"/>
      <c r="H28" s="235"/>
      <c r="I28" s="235"/>
      <c r="J28" s="235"/>
      <c r="K28" s="235"/>
      <c r="L28" s="235"/>
      <c r="M28" s="235"/>
      <c r="N28" s="235"/>
      <c r="O28" s="235"/>
      <c r="P28" s="235"/>
      <c r="Q28" s="235"/>
      <c r="R28" s="235"/>
      <c r="S28" s="235"/>
      <c r="T28" s="235"/>
      <c r="U28" s="235"/>
      <c r="V28" s="235"/>
      <c r="W28" s="235"/>
      <c r="X28" s="235"/>
      <c r="Y28" s="235"/>
      <c r="Z28" s="235"/>
      <c r="AA28" s="235"/>
      <c r="AB28" s="235"/>
      <c r="AC28" s="235"/>
    </row>
    <row r="29" spans="1:29" s="130" customFormat="1" ht="61.5" customHeight="1" x14ac:dyDescent="0.25">
      <c r="A29" s="188"/>
      <c r="C29" s="189"/>
      <c r="D29" s="189"/>
      <c r="G29" s="216"/>
      <c r="H29" s="216"/>
      <c r="I29" s="216"/>
      <c r="J29" s="216"/>
      <c r="K29" s="216"/>
      <c r="L29" s="216"/>
      <c r="M29" s="216"/>
      <c r="N29" s="217"/>
      <c r="O29" s="218"/>
      <c r="P29" s="218"/>
    </row>
    <row r="30" spans="1:29" s="130" customFormat="1" ht="13.5" x14ac:dyDescent="0.25">
      <c r="A30" s="188"/>
      <c r="C30" s="189"/>
      <c r="D30" s="189"/>
      <c r="F30" s="191" t="s">
        <v>239</v>
      </c>
      <c r="G30" s="231"/>
      <c r="H30" s="231"/>
      <c r="I30" s="230" t="s">
        <v>240</v>
      </c>
      <c r="J30" s="230"/>
      <c r="K30" s="216"/>
      <c r="L30" s="216"/>
      <c r="M30" s="216"/>
      <c r="N30" s="217"/>
      <c r="O30" s="218"/>
      <c r="P30" s="218"/>
    </row>
    <row r="31" spans="1:29" s="130" customFormat="1" ht="47.25" customHeight="1" x14ac:dyDescent="0.25">
      <c r="A31" s="188"/>
      <c r="C31" s="189"/>
      <c r="D31" s="189"/>
      <c r="F31" s="190"/>
      <c r="G31" s="232" t="s">
        <v>241</v>
      </c>
      <c r="H31" s="232"/>
      <c r="I31" s="216"/>
      <c r="J31" s="216"/>
      <c r="K31" s="216"/>
      <c r="L31" s="216"/>
      <c r="M31" s="216"/>
      <c r="N31" s="217"/>
      <c r="O31" s="218"/>
      <c r="P31" s="218"/>
    </row>
    <row r="32" spans="1:29" s="130" customFormat="1" ht="47.25" customHeight="1" x14ac:dyDescent="0.25">
      <c r="A32" s="188"/>
      <c r="C32" s="189"/>
      <c r="D32" s="189"/>
      <c r="G32" s="216"/>
      <c r="H32" s="216"/>
      <c r="I32" s="216"/>
      <c r="J32" s="216"/>
      <c r="K32" s="216"/>
      <c r="L32" s="216"/>
      <c r="M32" s="216"/>
      <c r="N32" s="217"/>
      <c r="O32" s="218"/>
      <c r="P32" s="218"/>
    </row>
  </sheetData>
  <mergeCells count="31">
    <mergeCell ref="I30:J30"/>
    <mergeCell ref="G30:H30"/>
    <mergeCell ref="G31:H31"/>
    <mergeCell ref="A3:AC3"/>
    <mergeCell ref="C26:AC26"/>
    <mergeCell ref="C27:AC27"/>
    <mergeCell ref="C28:AC28"/>
    <mergeCell ref="D4:D5"/>
    <mergeCell ref="C4:C5"/>
    <mergeCell ref="B4:B5"/>
    <mergeCell ref="A4:A5"/>
    <mergeCell ref="A26:B26"/>
    <mergeCell ref="I4:I5"/>
    <mergeCell ref="H4:H5"/>
    <mergeCell ref="G4:G5"/>
    <mergeCell ref="F4:F5"/>
    <mergeCell ref="E4:E5"/>
    <mergeCell ref="U4:AA4"/>
    <mergeCell ref="AB4:AB5"/>
    <mergeCell ref="AC4:AC5"/>
    <mergeCell ref="T4:T5"/>
    <mergeCell ref="S4:S5"/>
    <mergeCell ref="R4:R5"/>
    <mergeCell ref="Q4:Q5"/>
    <mergeCell ref="P4:P5"/>
    <mergeCell ref="O4:O5"/>
    <mergeCell ref="N4:N5"/>
    <mergeCell ref="M4:M5"/>
    <mergeCell ref="L4:L5"/>
    <mergeCell ref="K4:K5"/>
    <mergeCell ref="J4:J5"/>
  </mergeCells>
  <conditionalFormatting sqref="P7">
    <cfRule type="duplicateValues" dxfId="38" priority="47"/>
    <cfRule type="duplicateValues" dxfId="37" priority="48"/>
  </conditionalFormatting>
  <conditionalFormatting sqref="P8">
    <cfRule type="duplicateValues" dxfId="36" priority="33"/>
    <cfRule type="duplicateValues" dxfId="35" priority="34"/>
  </conditionalFormatting>
  <conditionalFormatting sqref="P9">
    <cfRule type="duplicateValues" dxfId="34" priority="31"/>
    <cfRule type="duplicateValues" dxfId="33" priority="32"/>
  </conditionalFormatting>
  <conditionalFormatting sqref="P10">
    <cfRule type="duplicateValues" dxfId="32" priority="29"/>
    <cfRule type="duplicateValues" dxfId="31" priority="30"/>
  </conditionalFormatting>
  <conditionalFormatting sqref="P11">
    <cfRule type="duplicateValues" dxfId="30" priority="27"/>
    <cfRule type="duplicateValues" dxfId="29" priority="28"/>
  </conditionalFormatting>
  <conditionalFormatting sqref="P12">
    <cfRule type="duplicateValues" dxfId="28" priority="25"/>
    <cfRule type="duplicateValues" dxfId="27" priority="26"/>
  </conditionalFormatting>
  <conditionalFormatting sqref="P13">
    <cfRule type="duplicateValues" dxfId="26" priority="23"/>
    <cfRule type="duplicateValues" dxfId="25" priority="24"/>
  </conditionalFormatting>
  <conditionalFormatting sqref="P14">
    <cfRule type="duplicateValues" dxfId="24" priority="21"/>
    <cfRule type="duplicateValues" dxfId="23" priority="22"/>
  </conditionalFormatting>
  <conditionalFormatting sqref="P15">
    <cfRule type="duplicateValues" dxfId="22" priority="19"/>
    <cfRule type="duplicateValues" dxfId="21" priority="20"/>
  </conditionalFormatting>
  <conditionalFormatting sqref="P16">
    <cfRule type="duplicateValues" dxfId="20" priority="17"/>
    <cfRule type="duplicateValues" dxfId="19" priority="18"/>
  </conditionalFormatting>
  <conditionalFormatting sqref="P17">
    <cfRule type="duplicateValues" dxfId="18" priority="15"/>
    <cfRule type="duplicateValues" dxfId="17" priority="16"/>
  </conditionalFormatting>
  <conditionalFormatting sqref="P18">
    <cfRule type="duplicateValues" dxfId="16" priority="13"/>
    <cfRule type="duplicateValues" dxfId="15" priority="14"/>
  </conditionalFormatting>
  <conditionalFormatting sqref="P19:P20">
    <cfRule type="duplicateValues" dxfId="14" priority="11"/>
    <cfRule type="duplicateValues" dxfId="13" priority="12"/>
  </conditionalFormatting>
  <conditionalFormatting sqref="P21">
    <cfRule type="duplicateValues" dxfId="12" priority="9"/>
    <cfRule type="duplicateValues" dxfId="11" priority="10"/>
  </conditionalFormatting>
  <conditionalFormatting sqref="P22">
    <cfRule type="duplicateValues" dxfId="10" priority="7"/>
    <cfRule type="duplicateValues" dxfId="9" priority="8"/>
  </conditionalFormatting>
  <conditionalFormatting sqref="P23">
    <cfRule type="duplicateValues" dxfId="8" priority="5"/>
    <cfRule type="duplicateValues" dxfId="7" priority="6"/>
  </conditionalFormatting>
  <conditionalFormatting sqref="P24">
    <cfRule type="duplicateValues" dxfId="6" priority="3"/>
    <cfRule type="duplicateValues" dxfId="5" priority="4"/>
  </conditionalFormatting>
  <conditionalFormatting sqref="P25">
    <cfRule type="duplicateValues" dxfId="4" priority="1"/>
    <cfRule type="duplicateValues" dxfId="3" priority="2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A2811-4D14-47A2-A8BF-6AF568BD4082}">
  <dimension ref="A1:D38"/>
  <sheetViews>
    <sheetView workbookViewId="0">
      <selection activeCell="F16" sqref="F16"/>
    </sheetView>
  </sheetViews>
  <sheetFormatPr defaultRowHeight="12.75" x14ac:dyDescent="0.25"/>
  <cols>
    <col min="1" max="1" width="9.140625" style="130"/>
    <col min="2" max="2" width="62.7109375" style="195" customWidth="1"/>
    <col min="3" max="3" width="13.5703125" style="130" customWidth="1"/>
    <col min="4" max="4" width="21.5703125" style="130" customWidth="1"/>
    <col min="5" max="16384" width="9.140625" style="130"/>
  </cols>
  <sheetData>
    <row r="1" spans="1:4" x14ac:dyDescent="0.25">
      <c r="D1" s="191" t="s">
        <v>242</v>
      </c>
    </row>
    <row r="2" spans="1:4" x14ac:dyDescent="0.25">
      <c r="D2" s="191" t="s">
        <v>243</v>
      </c>
    </row>
    <row r="3" spans="1:4" ht="28.5" customHeight="1" thickBot="1" x14ac:dyDescent="0.3">
      <c r="A3" s="241" t="s">
        <v>244</v>
      </c>
      <c r="B3" s="241"/>
      <c r="C3" s="241"/>
      <c r="D3" s="241"/>
    </row>
    <row r="4" spans="1:4" ht="13.5" thickBot="1" x14ac:dyDescent="0.3">
      <c r="A4" s="138" t="s">
        <v>245</v>
      </c>
      <c r="B4" s="196" t="s">
        <v>246</v>
      </c>
      <c r="C4" s="138" t="s">
        <v>247</v>
      </c>
      <c r="D4" s="197" t="s">
        <v>248</v>
      </c>
    </row>
    <row r="5" spans="1:4" s="188" customFormat="1" ht="13.5" thickBot="1" x14ac:dyDescent="0.3">
      <c r="A5" s="198">
        <v>1</v>
      </c>
      <c r="B5" s="199">
        <v>2</v>
      </c>
      <c r="C5" s="198">
        <v>3</v>
      </c>
      <c r="D5" s="200">
        <v>4</v>
      </c>
    </row>
    <row r="6" spans="1:4" s="190" customFormat="1" ht="13.5" thickBot="1" x14ac:dyDescent="0.3">
      <c r="A6" s="138" t="s">
        <v>249</v>
      </c>
      <c r="B6" s="242" t="s">
        <v>250</v>
      </c>
      <c r="C6" s="243"/>
      <c r="D6" s="244"/>
    </row>
    <row r="7" spans="1:4" x14ac:dyDescent="0.25">
      <c r="A7" s="201" t="s">
        <v>204</v>
      </c>
      <c r="B7" s="202" t="s">
        <v>251</v>
      </c>
      <c r="C7" s="203" t="s">
        <v>252</v>
      </c>
      <c r="D7" s="204"/>
    </row>
    <row r="8" spans="1:4" x14ac:dyDescent="0.25">
      <c r="A8" s="205" t="s">
        <v>205</v>
      </c>
      <c r="B8" s="206"/>
      <c r="C8" s="205" t="s">
        <v>253</v>
      </c>
      <c r="D8" s="207"/>
    </row>
    <row r="9" spans="1:4" x14ac:dyDescent="0.25">
      <c r="A9" s="205" t="s">
        <v>210</v>
      </c>
      <c r="B9" s="206"/>
      <c r="C9" s="205" t="s">
        <v>254</v>
      </c>
      <c r="D9" s="207"/>
    </row>
    <row r="10" spans="1:4" x14ac:dyDescent="0.25">
      <c r="A10" s="205" t="s">
        <v>206</v>
      </c>
      <c r="B10" s="206"/>
      <c r="C10" s="205"/>
      <c r="D10" s="207"/>
    </row>
    <row r="11" spans="1:4" x14ac:dyDescent="0.25">
      <c r="A11" s="205" t="s">
        <v>211</v>
      </c>
      <c r="B11" s="206"/>
      <c r="C11" s="205"/>
      <c r="D11" s="207"/>
    </row>
    <row r="12" spans="1:4" x14ac:dyDescent="0.25">
      <c r="A12" s="205" t="s">
        <v>212</v>
      </c>
      <c r="B12" s="206"/>
      <c r="C12" s="205"/>
      <c r="D12" s="207"/>
    </row>
    <row r="13" spans="1:4" x14ac:dyDescent="0.25">
      <c r="A13" s="205" t="s">
        <v>207</v>
      </c>
      <c r="B13" s="206"/>
      <c r="C13" s="205"/>
      <c r="D13" s="207"/>
    </row>
    <row r="14" spans="1:4" x14ac:dyDescent="0.25">
      <c r="A14" s="205" t="s">
        <v>209</v>
      </c>
      <c r="B14" s="206"/>
      <c r="C14" s="205"/>
      <c r="D14" s="207"/>
    </row>
    <row r="15" spans="1:4" ht="13.5" thickBot="1" x14ac:dyDescent="0.3">
      <c r="A15" s="208" t="s">
        <v>254</v>
      </c>
      <c r="B15" s="209" t="s">
        <v>254</v>
      </c>
      <c r="C15" s="208"/>
      <c r="D15" s="210"/>
    </row>
    <row r="16" spans="1:4" s="190" customFormat="1" ht="13.5" thickBot="1" x14ac:dyDescent="0.3">
      <c r="A16" s="138" t="s">
        <v>255</v>
      </c>
      <c r="B16" s="245" t="s">
        <v>256</v>
      </c>
      <c r="C16" s="243"/>
      <c r="D16" s="244"/>
    </row>
    <row r="17" spans="1:4" x14ac:dyDescent="0.25">
      <c r="A17" s="211" t="s">
        <v>204</v>
      </c>
      <c r="B17" s="212" t="s">
        <v>251</v>
      </c>
      <c r="C17" s="211" t="s">
        <v>252</v>
      </c>
      <c r="D17" s="213"/>
    </row>
    <row r="18" spans="1:4" x14ac:dyDescent="0.25">
      <c r="A18" s="205" t="s">
        <v>205</v>
      </c>
      <c r="B18" s="206"/>
      <c r="C18" s="205" t="s">
        <v>253</v>
      </c>
      <c r="D18" s="207"/>
    </row>
    <row r="19" spans="1:4" x14ac:dyDescent="0.25">
      <c r="A19" s="205" t="s">
        <v>210</v>
      </c>
      <c r="B19" s="206"/>
      <c r="C19" s="205" t="s">
        <v>254</v>
      </c>
      <c r="D19" s="207"/>
    </row>
    <row r="20" spans="1:4" x14ac:dyDescent="0.25">
      <c r="A20" s="205" t="s">
        <v>206</v>
      </c>
      <c r="B20" s="206"/>
      <c r="C20" s="205"/>
      <c r="D20" s="207"/>
    </row>
    <row r="21" spans="1:4" x14ac:dyDescent="0.25">
      <c r="A21" s="205" t="s">
        <v>211</v>
      </c>
      <c r="B21" s="206"/>
      <c r="C21" s="205"/>
      <c r="D21" s="207"/>
    </row>
    <row r="22" spans="1:4" x14ac:dyDescent="0.25">
      <c r="A22" s="205" t="s">
        <v>212</v>
      </c>
      <c r="B22" s="206"/>
      <c r="C22" s="205"/>
      <c r="D22" s="207"/>
    </row>
    <row r="23" spans="1:4" x14ac:dyDescent="0.25">
      <c r="A23" s="205" t="s">
        <v>207</v>
      </c>
      <c r="B23" s="206"/>
      <c r="C23" s="205"/>
      <c r="D23" s="207"/>
    </row>
    <row r="24" spans="1:4" x14ac:dyDescent="0.25">
      <c r="A24" s="205" t="s">
        <v>209</v>
      </c>
      <c r="B24" s="206"/>
      <c r="C24" s="205"/>
      <c r="D24" s="207"/>
    </row>
    <row r="25" spans="1:4" ht="13.5" thickBot="1" x14ac:dyDescent="0.3">
      <c r="A25" s="208" t="s">
        <v>254</v>
      </c>
      <c r="B25" s="209" t="s">
        <v>254</v>
      </c>
      <c r="C25" s="208"/>
      <c r="D25" s="210"/>
    </row>
    <row r="26" spans="1:4" s="190" customFormat="1" ht="13.5" thickBot="1" x14ac:dyDescent="0.3">
      <c r="A26" s="138" t="s">
        <v>257</v>
      </c>
      <c r="B26" s="245" t="s">
        <v>258</v>
      </c>
      <c r="C26" s="243"/>
      <c r="D26" s="244"/>
    </row>
    <row r="27" spans="1:4" x14ac:dyDescent="0.25">
      <c r="A27" s="211" t="s">
        <v>204</v>
      </c>
      <c r="B27" s="212" t="s">
        <v>251</v>
      </c>
      <c r="C27" s="214" t="s">
        <v>252</v>
      </c>
      <c r="D27" s="213"/>
    </row>
    <row r="28" spans="1:4" x14ac:dyDescent="0.25">
      <c r="A28" s="205" t="s">
        <v>205</v>
      </c>
      <c r="B28" s="206"/>
      <c r="C28" s="205" t="s">
        <v>253</v>
      </c>
      <c r="D28" s="207"/>
    </row>
    <row r="29" spans="1:4" x14ac:dyDescent="0.25">
      <c r="A29" s="205" t="s">
        <v>210</v>
      </c>
      <c r="B29" s="206"/>
      <c r="C29" s="205" t="s">
        <v>254</v>
      </c>
      <c r="D29" s="207"/>
    </row>
    <row r="30" spans="1:4" x14ac:dyDescent="0.25">
      <c r="A30" s="205" t="s">
        <v>206</v>
      </c>
      <c r="B30" s="206"/>
      <c r="C30" s="205"/>
      <c r="D30" s="207"/>
    </row>
    <row r="31" spans="1:4" x14ac:dyDescent="0.25">
      <c r="A31" s="205" t="s">
        <v>211</v>
      </c>
      <c r="B31" s="206"/>
      <c r="C31" s="205"/>
      <c r="D31" s="207"/>
    </row>
    <row r="32" spans="1:4" x14ac:dyDescent="0.25">
      <c r="A32" s="205" t="s">
        <v>212</v>
      </c>
      <c r="B32" s="206"/>
      <c r="C32" s="205"/>
      <c r="D32" s="207"/>
    </row>
    <row r="33" spans="1:4" x14ac:dyDescent="0.25">
      <c r="A33" s="205" t="s">
        <v>207</v>
      </c>
      <c r="B33" s="206"/>
      <c r="C33" s="205"/>
      <c r="D33" s="207"/>
    </row>
    <row r="34" spans="1:4" x14ac:dyDescent="0.25">
      <c r="A34" s="205" t="s">
        <v>209</v>
      </c>
      <c r="B34" s="206"/>
      <c r="C34" s="205"/>
      <c r="D34" s="207"/>
    </row>
    <row r="35" spans="1:4" ht="13.5" thickBot="1" x14ac:dyDescent="0.3">
      <c r="A35" s="208" t="s">
        <v>254</v>
      </c>
      <c r="B35" s="209" t="s">
        <v>254</v>
      </c>
      <c r="C35" s="208"/>
      <c r="D35" s="210"/>
    </row>
    <row r="37" spans="1:4" s="190" customFormat="1" x14ac:dyDescent="0.25">
      <c r="B37" s="190" t="s">
        <v>259</v>
      </c>
    </row>
    <row r="38" spans="1:4" s="190" customFormat="1" x14ac:dyDescent="0.25">
      <c r="B38" s="192" t="s">
        <v>260</v>
      </c>
    </row>
  </sheetData>
  <mergeCells count="4">
    <mergeCell ref="A3:D3"/>
    <mergeCell ref="B6:D6"/>
    <mergeCell ref="B16:D16"/>
    <mergeCell ref="B26:D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51"/>
  <sheetViews>
    <sheetView topLeftCell="A22" zoomScale="85" zoomScaleNormal="85" workbookViewId="0">
      <selection activeCell="L53" sqref="L53"/>
    </sheetView>
  </sheetViews>
  <sheetFormatPr defaultRowHeight="15" x14ac:dyDescent="0.25"/>
  <cols>
    <col min="1" max="1" width="10.5703125" bestFit="1" customWidth="1"/>
    <col min="2" max="2" width="26" customWidth="1"/>
    <col min="3" max="3" width="11.42578125" customWidth="1"/>
    <col min="4" max="4" width="11.140625" style="26" bestFit="1" customWidth="1"/>
    <col min="5" max="5" width="13.140625" customWidth="1"/>
    <col min="6" max="7" width="21.5703125" customWidth="1"/>
  </cols>
  <sheetData>
    <row r="1" spans="1:29" ht="15.75" thickBot="1" x14ac:dyDescent="0.3"/>
    <row r="2" spans="1:29" s="45" customFormat="1" ht="40.5" customHeight="1" thickBot="1" x14ac:dyDescent="0.3">
      <c r="A2" s="248" t="s">
        <v>105</v>
      </c>
      <c r="B2" s="249"/>
      <c r="C2" s="249"/>
      <c r="D2" s="249"/>
      <c r="E2" s="249"/>
      <c r="F2" s="248" t="s">
        <v>96</v>
      </c>
      <c r="G2" s="250"/>
      <c r="H2" s="39"/>
      <c r="I2" s="39"/>
      <c r="J2" s="39"/>
    </row>
    <row r="4" spans="1:29" ht="15.75" thickBot="1" x14ac:dyDescent="0.3"/>
    <row r="5" spans="1:29" ht="16.5" thickBot="1" x14ac:dyDescent="0.3">
      <c r="A5" s="246" t="s">
        <v>106</v>
      </c>
      <c r="B5" s="247"/>
      <c r="C5" s="247"/>
      <c r="D5" s="247"/>
      <c r="E5" s="247"/>
    </row>
    <row r="6" spans="1:29" ht="15.75" thickBot="1" x14ac:dyDescent="0.3"/>
    <row r="7" spans="1:29" ht="45.75" thickBot="1" x14ac:dyDescent="0.3">
      <c r="A7" s="2" t="s">
        <v>0</v>
      </c>
      <c r="B7" s="3" t="s">
        <v>1</v>
      </c>
      <c r="C7" s="3" t="s">
        <v>2</v>
      </c>
      <c r="D7" s="27" t="s">
        <v>3</v>
      </c>
      <c r="E7" s="3" t="s">
        <v>23</v>
      </c>
      <c r="F7" s="3" t="s">
        <v>55</v>
      </c>
      <c r="G7" s="3" t="s">
        <v>94</v>
      </c>
    </row>
    <row r="8" spans="1:29" s="53" customFormat="1" x14ac:dyDescent="0.25">
      <c r="A8" s="101">
        <v>1</v>
      </c>
      <c r="B8" s="102" t="s">
        <v>14</v>
      </c>
      <c r="C8" s="102">
        <v>1695255</v>
      </c>
      <c r="D8" s="102" t="s">
        <v>41</v>
      </c>
      <c r="E8" s="101"/>
      <c r="F8" s="54">
        <v>44377</v>
      </c>
      <c r="G8" s="56">
        <v>0.84</v>
      </c>
    </row>
    <row r="9" spans="1:29" s="53" customFormat="1" x14ac:dyDescent="0.25">
      <c r="A9" s="101">
        <f>1+A8</f>
        <v>2</v>
      </c>
      <c r="B9" s="103" t="s">
        <v>8</v>
      </c>
      <c r="C9" s="103">
        <v>1860514</v>
      </c>
      <c r="D9" s="103" t="s">
        <v>45</v>
      </c>
      <c r="E9" s="101" t="s">
        <v>31</v>
      </c>
      <c r="F9" s="55">
        <v>44377</v>
      </c>
      <c r="G9" s="57">
        <v>0.84</v>
      </c>
    </row>
    <row r="10" spans="1:29" s="53" customFormat="1" x14ac:dyDescent="0.25">
      <c r="A10" s="101">
        <f>1+A9</f>
        <v>3</v>
      </c>
      <c r="B10" s="103" t="s">
        <v>46</v>
      </c>
      <c r="C10" s="103">
        <v>1698280</v>
      </c>
      <c r="D10" s="103" t="s">
        <v>47</v>
      </c>
      <c r="E10" s="101" t="s">
        <v>31</v>
      </c>
      <c r="F10" s="55">
        <v>44377</v>
      </c>
      <c r="G10" s="57">
        <v>0.84</v>
      </c>
    </row>
    <row r="11" spans="1:29" s="53" customFormat="1" x14ac:dyDescent="0.25">
      <c r="A11" s="101">
        <f>1+A10</f>
        <v>4</v>
      </c>
      <c r="B11" s="103" t="s">
        <v>16</v>
      </c>
      <c r="C11" s="103">
        <v>1717714</v>
      </c>
      <c r="D11" s="103" t="s">
        <v>95</v>
      </c>
      <c r="E11" s="101" t="s">
        <v>31</v>
      </c>
      <c r="F11" s="55">
        <v>44377</v>
      </c>
      <c r="G11" s="57">
        <v>0.84</v>
      </c>
    </row>
    <row r="12" spans="1:29" s="53" customFormat="1" x14ac:dyDescent="0.25">
      <c r="A12" s="52">
        <f>1+A11</f>
        <v>5</v>
      </c>
      <c r="B12" s="97" t="s">
        <v>21</v>
      </c>
      <c r="C12" s="97">
        <v>21774</v>
      </c>
      <c r="D12" s="97" t="s">
        <v>72</v>
      </c>
      <c r="E12" s="94" t="s">
        <v>31</v>
      </c>
      <c r="F12" s="97" t="s">
        <v>15</v>
      </c>
      <c r="G12" s="104">
        <v>1.3</v>
      </c>
      <c r="H12" s="126" t="s">
        <v>98</v>
      </c>
      <c r="I12" s="12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29" s="53" customFormat="1" x14ac:dyDescent="0.25">
      <c r="A13" s="52">
        <f>1+A12</f>
        <v>6</v>
      </c>
      <c r="B13" s="97" t="s">
        <v>21</v>
      </c>
      <c r="C13" s="97">
        <v>1717171</v>
      </c>
      <c r="D13" s="97" t="s">
        <v>73</v>
      </c>
      <c r="E13" s="94" t="s">
        <v>71</v>
      </c>
      <c r="F13" s="97" t="s">
        <v>15</v>
      </c>
      <c r="G13" s="95">
        <v>1.268</v>
      </c>
      <c r="H13" s="126" t="s">
        <v>98</v>
      </c>
      <c r="I13" s="12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29" s="53" customFormat="1" x14ac:dyDescent="0.25">
      <c r="A14" s="52"/>
      <c r="B14" s="97"/>
      <c r="C14" s="97"/>
      <c r="D14" s="97"/>
      <c r="E14" s="94"/>
      <c r="F14" s="97"/>
      <c r="G14" s="95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spans="1:29" ht="15.75" thickBot="1" x14ac:dyDescent="0.3">
      <c r="A15" s="8"/>
      <c r="B15" s="15"/>
      <c r="C15" s="15"/>
      <c r="D15" s="34"/>
      <c r="E15" s="8"/>
      <c r="F15" s="14"/>
      <c r="G15" s="14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29" s="17" customFormat="1" ht="15.75" thickBot="1" x14ac:dyDescent="0.3">
      <c r="A16" s="9" t="s">
        <v>22</v>
      </c>
      <c r="B16" s="9">
        <f>COUNTA(A8:A15)</f>
        <v>6</v>
      </c>
      <c r="C16" s="10"/>
      <c r="D16" s="10"/>
      <c r="E16" s="11"/>
    </row>
    <row r="17" spans="1:40" s="17" customFormat="1" ht="15.75" thickBot="1" x14ac:dyDescent="0.3">
      <c r="A17"/>
      <c r="B17"/>
      <c r="C17"/>
      <c r="D17"/>
      <c r="E17"/>
    </row>
    <row r="18" spans="1:40" ht="16.5" thickBot="1" x14ac:dyDescent="0.3">
      <c r="A18" s="246" t="s">
        <v>93</v>
      </c>
      <c r="B18" s="247"/>
      <c r="C18" s="247"/>
      <c r="D18" s="247"/>
      <c r="E18" s="247"/>
      <c r="F18" s="247"/>
    </row>
    <row r="19" spans="1:40" ht="15.75" thickBot="1" x14ac:dyDescent="0.3"/>
    <row r="20" spans="1:40" ht="45.75" thickBot="1" x14ac:dyDescent="0.3">
      <c r="A20" s="2" t="s">
        <v>0</v>
      </c>
      <c r="B20" s="3" t="s">
        <v>1</v>
      </c>
      <c r="C20" s="3" t="s">
        <v>2</v>
      </c>
      <c r="D20" s="27" t="s">
        <v>3</v>
      </c>
      <c r="E20" s="3" t="s">
        <v>23</v>
      </c>
      <c r="F20" s="3" t="s">
        <v>55</v>
      </c>
      <c r="G20" s="3" t="s">
        <v>94</v>
      </c>
    </row>
    <row r="21" spans="1:40" s="73" customFormat="1" x14ac:dyDescent="0.25">
      <c r="A21" s="105">
        <v>1</v>
      </c>
      <c r="B21" s="106" t="s">
        <v>12</v>
      </c>
      <c r="C21" s="106">
        <v>1551313</v>
      </c>
      <c r="D21" s="106" t="s">
        <v>80</v>
      </c>
      <c r="E21" s="107" t="s">
        <v>31</v>
      </c>
      <c r="F21" s="100">
        <v>44985</v>
      </c>
      <c r="G21" s="108">
        <v>0.28000000000000003</v>
      </c>
      <c r="H21" s="89" t="s">
        <v>102</v>
      </c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</row>
    <row r="22" spans="1:40" s="90" customFormat="1" x14ac:dyDescent="0.25">
      <c r="A22" s="71">
        <f>1+A21</f>
        <v>2</v>
      </c>
      <c r="B22" s="109" t="s">
        <v>9</v>
      </c>
      <c r="C22" s="109">
        <v>1864723</v>
      </c>
      <c r="D22" s="109" t="s">
        <v>74</v>
      </c>
      <c r="E22" s="109" t="s">
        <v>31</v>
      </c>
      <c r="F22" s="110">
        <v>44985</v>
      </c>
      <c r="G22" s="107">
        <v>0.41799999999999998</v>
      </c>
      <c r="H22" s="89" t="s">
        <v>102</v>
      </c>
      <c r="I22" s="89"/>
      <c r="J22" s="89"/>
      <c r="K22" s="89"/>
      <c r="L22" s="89"/>
      <c r="M22" s="89"/>
      <c r="N22" s="89"/>
      <c r="O22" s="89"/>
      <c r="P22" s="89"/>
      <c r="Q22" s="89"/>
      <c r="R22" s="89"/>
    </row>
    <row r="23" spans="1:40" s="86" customFormat="1" x14ac:dyDescent="0.25">
      <c r="A23" s="71">
        <f>1+A22</f>
        <v>3</v>
      </c>
      <c r="B23" s="109" t="s">
        <v>99</v>
      </c>
      <c r="C23" s="109" t="s">
        <v>100</v>
      </c>
      <c r="D23" s="109" t="s">
        <v>101</v>
      </c>
      <c r="E23" s="109" t="s">
        <v>31</v>
      </c>
      <c r="F23" s="110">
        <v>44985</v>
      </c>
      <c r="G23" s="107">
        <v>0.245</v>
      </c>
      <c r="H23" s="89" t="s">
        <v>102</v>
      </c>
      <c r="I23" s="88"/>
      <c r="J23" s="88"/>
      <c r="K23" s="88"/>
      <c r="L23" s="88"/>
      <c r="M23" s="88"/>
      <c r="N23" s="88"/>
      <c r="O23" s="88"/>
      <c r="P23" s="88"/>
      <c r="Q23" s="88"/>
      <c r="R23" s="88"/>
    </row>
    <row r="24" spans="1:40" s="66" customFormat="1" x14ac:dyDescent="0.25">
      <c r="A24" s="82">
        <v>4</v>
      </c>
      <c r="B24" s="93" t="s">
        <v>103</v>
      </c>
      <c r="C24" s="81"/>
      <c r="D24" s="111"/>
      <c r="E24" s="82"/>
      <c r="F24" s="112" t="s">
        <v>104</v>
      </c>
      <c r="G24" s="112"/>
      <c r="H24" s="66" t="s">
        <v>112</v>
      </c>
    </row>
    <row r="25" spans="1:40" ht="15.75" thickBot="1" x14ac:dyDescent="0.3">
      <c r="A25" s="19"/>
      <c r="B25" s="18"/>
      <c r="C25" s="18"/>
      <c r="D25" s="36"/>
      <c r="E25" s="20"/>
      <c r="F25" s="14"/>
      <c r="G25" s="14"/>
    </row>
    <row r="26" spans="1:40" ht="15.75" thickBot="1" x14ac:dyDescent="0.3">
      <c r="A26" s="9" t="s">
        <v>22</v>
      </c>
      <c r="B26" s="9">
        <f>COUNTA(A21:A24)</f>
        <v>4</v>
      </c>
      <c r="C26" s="10"/>
      <c r="D26" s="32"/>
      <c r="E26" s="11"/>
    </row>
    <row r="27" spans="1:40" ht="15.75" thickBot="1" x14ac:dyDescent="0.3"/>
    <row r="28" spans="1:40" ht="16.5" thickBot="1" x14ac:dyDescent="0.3">
      <c r="A28" s="246" t="s">
        <v>113</v>
      </c>
      <c r="B28" s="247"/>
      <c r="C28" s="247"/>
      <c r="D28" s="247"/>
      <c r="E28" s="247"/>
      <c r="F28" s="247"/>
    </row>
    <row r="29" spans="1:40" ht="15.75" thickBot="1" x14ac:dyDescent="0.3"/>
    <row r="30" spans="1:40" ht="45.75" thickBot="1" x14ac:dyDescent="0.3">
      <c r="A30" s="2" t="s">
        <v>0</v>
      </c>
      <c r="B30" s="3" t="s">
        <v>1</v>
      </c>
      <c r="C30" s="3" t="s">
        <v>2</v>
      </c>
      <c r="D30" s="27" t="s">
        <v>3</v>
      </c>
      <c r="E30" s="3" t="s">
        <v>23</v>
      </c>
      <c r="F30" s="3" t="s">
        <v>55</v>
      </c>
      <c r="G30" s="3" t="s">
        <v>94</v>
      </c>
    </row>
    <row r="31" spans="1:40" s="53" customFormat="1" x14ac:dyDescent="0.25">
      <c r="A31" s="101">
        <v>1</v>
      </c>
      <c r="B31" s="103" t="s">
        <v>8</v>
      </c>
      <c r="C31" s="103">
        <v>1860514</v>
      </c>
      <c r="D31" s="103" t="s">
        <v>45</v>
      </c>
      <c r="E31" s="101" t="s">
        <v>31</v>
      </c>
      <c r="F31" s="55">
        <v>44377</v>
      </c>
      <c r="G31" s="57">
        <v>0.84</v>
      </c>
    </row>
    <row r="32" spans="1:40" x14ac:dyDescent="0.25">
      <c r="A32" s="13"/>
      <c r="B32" s="34"/>
      <c r="C32" s="34"/>
      <c r="D32" s="35"/>
      <c r="E32" s="13"/>
      <c r="F32" s="14"/>
      <c r="G32" s="14"/>
    </row>
    <row r="33" spans="1:40" ht="15.75" thickBot="1" x14ac:dyDescent="0.3">
      <c r="A33" s="19"/>
      <c r="B33" s="18"/>
      <c r="C33" s="18"/>
      <c r="D33" s="36"/>
      <c r="E33" s="20"/>
      <c r="F33" s="14"/>
      <c r="G33" s="14"/>
    </row>
    <row r="34" spans="1:40" ht="15.75" thickBot="1" x14ac:dyDescent="0.3">
      <c r="A34" s="9" t="s">
        <v>22</v>
      </c>
      <c r="B34" s="9">
        <f>COUNTA(#REF!)</f>
        <v>1</v>
      </c>
      <c r="C34" s="10"/>
      <c r="D34" s="32"/>
      <c r="E34" s="11"/>
    </row>
    <row r="35" spans="1:40" ht="15.75" thickBot="1" x14ac:dyDescent="0.3"/>
    <row r="36" spans="1:40" ht="16.5" thickBot="1" x14ac:dyDescent="0.3">
      <c r="A36" s="246" t="s">
        <v>109</v>
      </c>
      <c r="B36" s="247"/>
      <c r="C36" s="247"/>
      <c r="D36" s="247"/>
      <c r="E36" s="247"/>
      <c r="F36" s="247"/>
    </row>
    <row r="37" spans="1:40" ht="15.75" thickBot="1" x14ac:dyDescent="0.3"/>
    <row r="38" spans="1:40" ht="45.75" thickBot="1" x14ac:dyDescent="0.3">
      <c r="A38" s="2" t="s">
        <v>0</v>
      </c>
      <c r="B38" s="3" t="s">
        <v>1</v>
      </c>
      <c r="C38" s="3" t="s">
        <v>2</v>
      </c>
      <c r="D38" s="27" t="s">
        <v>3</v>
      </c>
      <c r="E38" s="3" t="s">
        <v>23</v>
      </c>
      <c r="F38" s="3" t="s">
        <v>55</v>
      </c>
      <c r="G38" s="3" t="s">
        <v>94</v>
      </c>
    </row>
    <row r="39" spans="1:40" s="53" customFormat="1" x14ac:dyDescent="0.25">
      <c r="A39" s="101">
        <v>1</v>
      </c>
      <c r="B39" s="102" t="s">
        <v>14</v>
      </c>
      <c r="C39" s="102">
        <v>1695255</v>
      </c>
      <c r="D39" s="102" t="s">
        <v>41</v>
      </c>
      <c r="E39" s="101"/>
      <c r="F39" s="54">
        <v>44377</v>
      </c>
      <c r="G39" s="56">
        <v>0.84</v>
      </c>
    </row>
    <row r="40" spans="1:40" s="53" customFormat="1" x14ac:dyDescent="0.25">
      <c r="A40" s="101">
        <f>1+A31</f>
        <v>2</v>
      </c>
      <c r="B40" s="103" t="s">
        <v>46</v>
      </c>
      <c r="C40" s="103">
        <v>1698280</v>
      </c>
      <c r="D40" s="103" t="s">
        <v>47</v>
      </c>
      <c r="E40" s="101" t="s">
        <v>31</v>
      </c>
      <c r="F40" s="55">
        <v>44377</v>
      </c>
      <c r="G40" s="57">
        <v>0.84</v>
      </c>
    </row>
    <row r="41" spans="1:40" s="53" customFormat="1" x14ac:dyDescent="0.25">
      <c r="A41" s="101">
        <f t="shared" ref="A41:A47" si="0">1+A40</f>
        <v>3</v>
      </c>
      <c r="B41" s="103" t="s">
        <v>16</v>
      </c>
      <c r="C41" s="103">
        <v>1717714</v>
      </c>
      <c r="D41" s="103" t="s">
        <v>95</v>
      </c>
      <c r="E41" s="101" t="s">
        <v>31</v>
      </c>
      <c r="F41" s="55">
        <v>44377</v>
      </c>
      <c r="G41" s="57">
        <v>0.84</v>
      </c>
    </row>
    <row r="42" spans="1:40" s="118" customFormat="1" x14ac:dyDescent="0.25">
      <c r="A42" s="52">
        <f t="shared" si="0"/>
        <v>4</v>
      </c>
      <c r="B42" s="97" t="s">
        <v>21</v>
      </c>
      <c r="C42" s="97">
        <v>21774</v>
      </c>
      <c r="D42" s="97" t="s">
        <v>72</v>
      </c>
      <c r="E42" s="94" t="s">
        <v>31</v>
      </c>
      <c r="F42" s="97" t="s">
        <v>15</v>
      </c>
      <c r="G42" s="104">
        <v>1.3</v>
      </c>
      <c r="H42" s="126" t="s">
        <v>98</v>
      </c>
      <c r="I42" s="127"/>
      <c r="J42" s="127"/>
      <c r="K42" s="128"/>
      <c r="L42" s="128"/>
      <c r="M42" s="128"/>
      <c r="N42" s="126"/>
      <c r="O42" s="128"/>
      <c r="P42" s="129"/>
      <c r="Q42" s="128"/>
      <c r="R42" s="129"/>
      <c r="S42" s="128"/>
      <c r="T42" s="128"/>
      <c r="U42" s="128"/>
    </row>
    <row r="43" spans="1:40" s="118" customFormat="1" x14ac:dyDescent="0.25">
      <c r="A43" s="52">
        <f t="shared" si="0"/>
        <v>5</v>
      </c>
      <c r="B43" s="97" t="s">
        <v>21</v>
      </c>
      <c r="C43" s="97">
        <v>1717171</v>
      </c>
      <c r="D43" s="97" t="s">
        <v>73</v>
      </c>
      <c r="E43" s="94" t="s">
        <v>71</v>
      </c>
      <c r="F43" s="97" t="s">
        <v>15</v>
      </c>
      <c r="G43" s="95">
        <v>1.268</v>
      </c>
      <c r="H43" s="126" t="s">
        <v>98</v>
      </c>
      <c r="I43" s="127"/>
      <c r="J43" s="127"/>
      <c r="K43" s="128"/>
      <c r="L43" s="128"/>
      <c r="M43" s="128"/>
      <c r="N43" s="126"/>
      <c r="O43" s="128"/>
      <c r="P43" s="129"/>
      <c r="Q43" s="128"/>
      <c r="R43" s="129"/>
      <c r="S43" s="128"/>
      <c r="T43" s="128"/>
      <c r="U43" s="128"/>
    </row>
    <row r="44" spans="1:40" s="73" customFormat="1" x14ac:dyDescent="0.25">
      <c r="A44" s="105">
        <f t="shared" si="0"/>
        <v>6</v>
      </c>
      <c r="B44" s="106" t="s">
        <v>12</v>
      </c>
      <c r="C44" s="106">
        <v>1551313</v>
      </c>
      <c r="D44" s="106" t="s">
        <v>80</v>
      </c>
      <c r="E44" s="107" t="s">
        <v>31</v>
      </c>
      <c r="F44" s="100">
        <v>44985</v>
      </c>
      <c r="G44" s="108">
        <v>0.28000000000000003</v>
      </c>
      <c r="H44" s="89" t="s">
        <v>102</v>
      </c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</row>
    <row r="45" spans="1:40" s="90" customFormat="1" x14ac:dyDescent="0.25">
      <c r="A45" s="71">
        <f t="shared" si="0"/>
        <v>7</v>
      </c>
      <c r="B45" s="109" t="s">
        <v>9</v>
      </c>
      <c r="C45" s="109">
        <v>1864723</v>
      </c>
      <c r="D45" s="109" t="s">
        <v>74</v>
      </c>
      <c r="E45" s="109" t="s">
        <v>31</v>
      </c>
      <c r="F45" s="110">
        <v>44985</v>
      </c>
      <c r="G45" s="107">
        <v>0.41799999999999998</v>
      </c>
      <c r="H45" s="89" t="s">
        <v>102</v>
      </c>
      <c r="I45" s="89"/>
      <c r="J45" s="89"/>
      <c r="K45" s="89"/>
      <c r="L45" s="89"/>
      <c r="M45" s="89"/>
      <c r="N45" s="89"/>
      <c r="O45" s="89"/>
      <c r="P45" s="89"/>
      <c r="Q45" s="89"/>
      <c r="R45" s="89"/>
    </row>
    <row r="46" spans="1:40" s="86" customFormat="1" x14ac:dyDescent="0.25">
      <c r="A46" s="71">
        <f t="shared" si="0"/>
        <v>8</v>
      </c>
      <c r="B46" s="109" t="s">
        <v>99</v>
      </c>
      <c r="C46" s="109" t="s">
        <v>100</v>
      </c>
      <c r="D46" s="109" t="s">
        <v>101</v>
      </c>
      <c r="E46" s="109" t="s">
        <v>31</v>
      </c>
      <c r="F46" s="110">
        <v>44985</v>
      </c>
      <c r="G46" s="107">
        <v>0.245</v>
      </c>
      <c r="H46" s="89" t="s">
        <v>102</v>
      </c>
      <c r="I46" s="88"/>
      <c r="J46" s="88"/>
      <c r="K46" s="88"/>
      <c r="L46" s="88"/>
      <c r="M46" s="88"/>
      <c r="N46" s="88"/>
      <c r="O46" s="88"/>
      <c r="P46" s="88"/>
      <c r="Q46" s="88"/>
      <c r="R46" s="88"/>
    </row>
    <row r="47" spans="1:40" s="66" customFormat="1" x14ac:dyDescent="0.25">
      <c r="A47" s="82">
        <f t="shared" si="0"/>
        <v>9</v>
      </c>
      <c r="B47" s="93" t="s">
        <v>103</v>
      </c>
      <c r="C47" s="81"/>
      <c r="D47" s="111"/>
      <c r="E47" s="82"/>
      <c r="F47" s="112" t="s">
        <v>104</v>
      </c>
      <c r="G47" s="112"/>
      <c r="H47" s="66" t="s">
        <v>112</v>
      </c>
    </row>
    <row r="48" spans="1:40" ht="15.75" thickBot="1" x14ac:dyDescent="0.3">
      <c r="A48" s="8"/>
      <c r="B48" s="15"/>
      <c r="C48" s="15"/>
      <c r="D48" s="15"/>
      <c r="E48" s="8"/>
      <c r="F48" s="14"/>
      <c r="G48" s="14"/>
    </row>
    <row r="49" spans="1:7" s="17" customFormat="1" ht="15.75" thickBot="1" x14ac:dyDescent="0.3">
      <c r="A49" s="9" t="s">
        <v>22</v>
      </c>
      <c r="B49" s="9">
        <f>COUNTA(A39:A48)</f>
        <v>9</v>
      </c>
      <c r="C49" s="10"/>
      <c r="D49" s="10"/>
      <c r="E49" s="11"/>
      <c r="F49"/>
      <c r="G49"/>
    </row>
    <row r="50" spans="1:7" s="17" customFormat="1" ht="15.75" thickBot="1" x14ac:dyDescent="0.3">
      <c r="A50"/>
      <c r="B50"/>
      <c r="C50"/>
      <c r="D50"/>
      <c r="E50"/>
      <c r="F50"/>
      <c r="G50"/>
    </row>
    <row r="51" spans="1:7" s="17" customFormat="1" ht="15.75" thickBot="1" x14ac:dyDescent="0.3">
      <c r="A51"/>
      <c r="B51"/>
      <c r="C51" s="46" t="s">
        <v>52</v>
      </c>
      <c r="D51" s="47">
        <f>B16+B26-B49-B34</f>
        <v>0</v>
      </c>
      <c r="E51"/>
      <c r="F51"/>
      <c r="G51"/>
    </row>
  </sheetData>
  <autoFilter ref="A7:F16" xr:uid="{00000000-0009-0000-0000-000001000000}"/>
  <mergeCells count="6">
    <mergeCell ref="A36:F36"/>
    <mergeCell ref="A2:E2"/>
    <mergeCell ref="F2:G2"/>
    <mergeCell ref="A5:E5"/>
    <mergeCell ref="A18:F18"/>
    <mergeCell ref="A28:F28"/>
  </mergeCells>
  <conditionalFormatting sqref="C16:C17">
    <cfRule type="duplicateValues" dxfId="2" priority="2"/>
  </conditionalFormatting>
  <conditionalFormatting sqref="C49:C50">
    <cfRule type="duplicateValues" dxfId="1" priority="1"/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102"/>
  <sheetViews>
    <sheetView topLeftCell="A34" zoomScale="85" zoomScaleNormal="85" workbookViewId="0">
      <selection activeCell="L64" sqref="L64"/>
    </sheetView>
  </sheetViews>
  <sheetFormatPr defaultRowHeight="15" x14ac:dyDescent="0.25"/>
  <cols>
    <col min="1" max="1" width="10.5703125" bestFit="1" customWidth="1"/>
    <col min="2" max="2" width="26" customWidth="1"/>
    <col min="3" max="3" width="11.42578125" customWidth="1"/>
    <col min="4" max="4" width="12.7109375" style="26" customWidth="1"/>
    <col min="5" max="5" width="10.140625" customWidth="1"/>
    <col min="6" max="6" width="13.140625" customWidth="1"/>
    <col min="7" max="7" width="18" customWidth="1"/>
    <col min="8" max="8" width="26.7109375" customWidth="1"/>
    <col min="9" max="9" width="9" customWidth="1"/>
    <col min="10" max="10" width="14" customWidth="1"/>
    <col min="11" max="11" width="7" customWidth="1"/>
    <col min="12" max="12" width="13.28515625" customWidth="1"/>
    <col min="13" max="13" width="11.140625" customWidth="1"/>
    <col min="14" max="14" width="11.42578125" customWidth="1"/>
    <col min="15" max="15" width="13.85546875" customWidth="1"/>
    <col min="16" max="16" width="16.5703125" style="1" customWidth="1"/>
    <col min="17" max="17" width="9.140625" customWidth="1"/>
    <col min="18" max="18" width="26.7109375" customWidth="1"/>
  </cols>
  <sheetData>
    <row r="1" spans="1:40" s="45" customFormat="1" ht="40.5" customHeight="1" thickBot="1" x14ac:dyDescent="0.3">
      <c r="A1" s="248" t="s">
        <v>105</v>
      </c>
      <c r="B1" s="249"/>
      <c r="C1" s="249"/>
      <c r="D1" s="249"/>
      <c r="E1" s="249"/>
      <c r="F1" s="249"/>
      <c r="G1" s="252" t="s">
        <v>53</v>
      </c>
      <c r="H1" s="253"/>
      <c r="I1" s="253"/>
      <c r="J1" s="253"/>
      <c r="K1" s="253"/>
      <c r="L1" s="253"/>
      <c r="M1" s="254"/>
      <c r="N1" s="40"/>
      <c r="O1" s="40"/>
      <c r="P1" s="40"/>
      <c r="Q1" s="41"/>
      <c r="R1" s="41"/>
      <c r="S1" s="42"/>
      <c r="T1" s="42"/>
      <c r="U1" s="43"/>
      <c r="V1" s="44"/>
    </row>
    <row r="2" spans="1:40" ht="15.75" thickBot="1" x14ac:dyDescent="0.3"/>
    <row r="3" spans="1:40" ht="16.5" thickBot="1" x14ac:dyDescent="0.3">
      <c r="A3" s="246" t="s">
        <v>106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51"/>
    </row>
    <row r="4" spans="1:40" ht="15.75" thickBot="1" x14ac:dyDescent="0.3"/>
    <row r="5" spans="1:40" ht="60.75" thickBot="1" x14ac:dyDescent="0.3">
      <c r="A5" s="2" t="s">
        <v>0</v>
      </c>
      <c r="B5" s="3" t="s">
        <v>1</v>
      </c>
      <c r="C5" s="3" t="s">
        <v>2</v>
      </c>
      <c r="D5" s="27" t="s">
        <v>3</v>
      </c>
      <c r="E5" s="3" t="s">
        <v>4</v>
      </c>
      <c r="F5" s="3" t="s">
        <v>23</v>
      </c>
      <c r="G5" s="2" t="s">
        <v>24</v>
      </c>
      <c r="H5" s="3" t="s">
        <v>34</v>
      </c>
      <c r="I5" s="2" t="s">
        <v>25</v>
      </c>
      <c r="J5" s="2" t="s">
        <v>26</v>
      </c>
      <c r="K5" s="2" t="s">
        <v>27</v>
      </c>
      <c r="L5" s="2" t="s">
        <v>28</v>
      </c>
      <c r="M5" s="3" t="s">
        <v>5</v>
      </c>
      <c r="N5" s="3" t="s">
        <v>6</v>
      </c>
      <c r="O5" s="28" t="s">
        <v>35</v>
      </c>
      <c r="P5" s="28" t="s">
        <v>36</v>
      </c>
      <c r="Q5" s="28" t="s">
        <v>37</v>
      </c>
      <c r="R5" s="51" t="s">
        <v>7</v>
      </c>
    </row>
    <row r="6" spans="1:40" x14ac:dyDescent="0.25">
      <c r="A6" s="4"/>
      <c r="B6" s="5"/>
      <c r="C6" s="5"/>
      <c r="D6" s="29"/>
      <c r="E6" s="5"/>
      <c r="F6" s="5"/>
      <c r="G6" s="4"/>
      <c r="H6" s="5"/>
      <c r="I6" s="4"/>
      <c r="J6" s="4"/>
      <c r="K6" s="4"/>
      <c r="L6" s="4"/>
      <c r="M6" s="5"/>
      <c r="N6" s="5"/>
      <c r="O6" s="30"/>
      <c r="P6" s="30"/>
      <c r="Q6" s="30"/>
      <c r="R6" s="31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</row>
    <row r="7" spans="1:40" s="24" customFormat="1" x14ac:dyDescent="0.25">
      <c r="A7" s="58">
        <v>1</v>
      </c>
      <c r="B7" s="59" t="s">
        <v>38</v>
      </c>
      <c r="C7" s="59">
        <v>1509659</v>
      </c>
      <c r="D7" s="60" t="s">
        <v>82</v>
      </c>
      <c r="E7" s="58"/>
      <c r="F7" s="58" t="s">
        <v>31</v>
      </c>
      <c r="G7" s="99"/>
      <c r="H7" s="91" t="s">
        <v>56</v>
      </c>
      <c r="I7" s="22"/>
      <c r="J7" s="22"/>
      <c r="K7" s="22"/>
      <c r="L7" s="22"/>
      <c r="M7" s="22"/>
      <c r="N7" s="22"/>
      <c r="O7" s="22"/>
      <c r="P7" s="22"/>
      <c r="Q7" s="22"/>
      <c r="R7" s="7" t="s">
        <v>51</v>
      </c>
    </row>
    <row r="8" spans="1:40" s="37" customFormat="1" x14ac:dyDescent="0.25">
      <c r="A8" s="68">
        <f>A7+1</f>
        <v>2</v>
      </c>
      <c r="B8" s="69" t="s">
        <v>39</v>
      </c>
      <c r="C8" s="69">
        <v>1710780</v>
      </c>
      <c r="D8" s="69" t="s">
        <v>68</v>
      </c>
      <c r="E8" s="70"/>
      <c r="F8" s="68" t="s">
        <v>31</v>
      </c>
      <c r="G8" s="96"/>
      <c r="H8" s="106" t="s">
        <v>56</v>
      </c>
      <c r="I8" s="71"/>
      <c r="J8" s="71"/>
      <c r="K8" s="71"/>
      <c r="L8" s="71"/>
      <c r="M8" s="71"/>
      <c r="N8" s="71"/>
      <c r="O8" s="71"/>
      <c r="P8" s="71"/>
      <c r="Q8" s="71"/>
      <c r="R8" s="72" t="s">
        <v>81</v>
      </c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</row>
    <row r="9" spans="1:40" s="24" customFormat="1" x14ac:dyDescent="0.25">
      <c r="A9" s="58">
        <f t="shared" ref="A9:A38" si="0">A8+1</f>
        <v>3</v>
      </c>
      <c r="B9" s="61" t="s">
        <v>42</v>
      </c>
      <c r="C9" s="61">
        <v>1326574</v>
      </c>
      <c r="D9" s="63" t="s">
        <v>83</v>
      </c>
      <c r="E9" s="62"/>
      <c r="F9" s="58" t="s">
        <v>31</v>
      </c>
      <c r="G9" s="92"/>
      <c r="H9" s="91" t="s">
        <v>56</v>
      </c>
      <c r="I9" s="22"/>
      <c r="J9" s="22"/>
      <c r="K9" s="22"/>
      <c r="L9" s="22"/>
      <c r="M9" s="22"/>
      <c r="N9" s="22"/>
      <c r="O9" s="22"/>
      <c r="P9" s="22"/>
      <c r="Q9" s="22"/>
      <c r="R9" s="7" t="s">
        <v>51</v>
      </c>
    </row>
    <row r="10" spans="1:40" s="24" customFormat="1" x14ac:dyDescent="0.25">
      <c r="A10" s="58">
        <f t="shared" si="0"/>
        <v>4</v>
      </c>
      <c r="B10" s="61" t="s">
        <v>42</v>
      </c>
      <c r="C10" s="61">
        <v>1411121</v>
      </c>
      <c r="D10" s="63" t="s">
        <v>84</v>
      </c>
      <c r="E10" s="62"/>
      <c r="F10" s="58" t="s">
        <v>31</v>
      </c>
      <c r="G10" s="92"/>
      <c r="H10" s="91" t="s">
        <v>56</v>
      </c>
      <c r="I10" s="22"/>
      <c r="J10" s="22"/>
      <c r="K10" s="22"/>
      <c r="L10" s="22"/>
      <c r="M10" s="22"/>
      <c r="N10" s="22"/>
      <c r="O10" s="22"/>
      <c r="P10" s="22"/>
      <c r="Q10" s="22"/>
      <c r="R10" s="7" t="s">
        <v>51</v>
      </c>
    </row>
    <row r="11" spans="1:40" s="24" customFormat="1" x14ac:dyDescent="0.25">
      <c r="A11" s="58">
        <f t="shared" si="0"/>
        <v>5</v>
      </c>
      <c r="B11" s="61" t="s">
        <v>42</v>
      </c>
      <c r="C11" s="61">
        <v>1027001</v>
      </c>
      <c r="D11" s="63" t="s">
        <v>85</v>
      </c>
      <c r="E11" s="62"/>
      <c r="F11" s="58" t="s">
        <v>31</v>
      </c>
      <c r="G11" s="92"/>
      <c r="H11" s="91" t="s">
        <v>56</v>
      </c>
      <c r="I11" s="22"/>
      <c r="J11" s="22"/>
      <c r="K11" s="22"/>
      <c r="L11" s="22"/>
      <c r="M11" s="22"/>
      <c r="N11" s="22"/>
      <c r="O11" s="22"/>
      <c r="P11" s="22"/>
      <c r="Q11" s="22"/>
      <c r="R11" s="7" t="s">
        <v>51</v>
      </c>
    </row>
    <row r="12" spans="1:40" s="24" customFormat="1" x14ac:dyDescent="0.25">
      <c r="A12" s="58">
        <f t="shared" si="0"/>
        <v>6</v>
      </c>
      <c r="B12" s="61" t="s">
        <v>43</v>
      </c>
      <c r="C12" s="61">
        <v>1559340</v>
      </c>
      <c r="D12" s="63" t="s">
        <v>86</v>
      </c>
      <c r="E12" s="62"/>
      <c r="F12" s="58" t="s">
        <v>31</v>
      </c>
      <c r="G12" s="92"/>
      <c r="H12" s="91" t="s">
        <v>56</v>
      </c>
      <c r="I12" s="22"/>
      <c r="J12" s="22"/>
      <c r="K12" s="22"/>
      <c r="L12" s="22"/>
      <c r="M12" s="22"/>
      <c r="N12" s="22"/>
      <c r="O12" s="22"/>
      <c r="P12" s="22"/>
      <c r="Q12" s="22"/>
      <c r="R12" s="7" t="s">
        <v>51</v>
      </c>
    </row>
    <row r="13" spans="1:40" s="24" customFormat="1" x14ac:dyDescent="0.25">
      <c r="A13" s="58">
        <f t="shared" si="0"/>
        <v>7</v>
      </c>
      <c r="B13" s="61" t="s">
        <v>38</v>
      </c>
      <c r="C13" s="61">
        <v>1507665</v>
      </c>
      <c r="D13" s="63" t="s">
        <v>87</v>
      </c>
      <c r="E13" s="62"/>
      <c r="F13" s="58" t="s">
        <v>31</v>
      </c>
      <c r="G13" s="92"/>
      <c r="H13" s="91" t="s">
        <v>56</v>
      </c>
      <c r="I13" s="22"/>
      <c r="J13" s="22"/>
      <c r="K13" s="22"/>
      <c r="L13" s="22"/>
      <c r="M13" s="22"/>
      <c r="N13" s="22"/>
      <c r="O13" s="22"/>
      <c r="P13" s="22"/>
      <c r="Q13" s="22"/>
      <c r="R13" s="7" t="s">
        <v>51</v>
      </c>
    </row>
    <row r="14" spans="1:40" s="24" customFormat="1" x14ac:dyDescent="0.25">
      <c r="A14" s="58">
        <f t="shared" si="0"/>
        <v>8</v>
      </c>
      <c r="B14" s="61" t="s">
        <v>44</v>
      </c>
      <c r="C14" s="61">
        <v>1153004</v>
      </c>
      <c r="D14" s="63"/>
      <c r="E14" s="62"/>
      <c r="F14" s="58" t="s">
        <v>31</v>
      </c>
      <c r="G14" s="92"/>
      <c r="H14" s="91" t="s">
        <v>56</v>
      </c>
      <c r="I14" s="22"/>
      <c r="J14" s="22"/>
      <c r="K14" s="22"/>
      <c r="L14" s="22"/>
      <c r="M14" s="22"/>
      <c r="N14" s="22"/>
      <c r="O14" s="22"/>
      <c r="P14" s="22"/>
      <c r="Q14" s="22"/>
      <c r="R14" s="7" t="s">
        <v>51</v>
      </c>
    </row>
    <row r="15" spans="1:40" s="50" customFormat="1" x14ac:dyDescent="0.25">
      <c r="A15" s="77">
        <f t="shared" si="0"/>
        <v>9</v>
      </c>
      <c r="B15" s="78" t="s">
        <v>43</v>
      </c>
      <c r="C15" s="78">
        <v>1559691</v>
      </c>
      <c r="D15" s="78"/>
      <c r="E15" s="79"/>
      <c r="F15" s="77" t="s">
        <v>31</v>
      </c>
      <c r="G15" s="113"/>
      <c r="H15" s="114" t="s">
        <v>56</v>
      </c>
      <c r="I15" s="48"/>
      <c r="J15" s="48"/>
      <c r="K15" s="48"/>
      <c r="L15" s="48"/>
      <c r="M15" s="48"/>
      <c r="N15" s="48"/>
      <c r="O15" s="48"/>
      <c r="P15" s="48"/>
      <c r="Q15" s="48"/>
      <c r="R15" s="49" t="s">
        <v>33</v>
      </c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</row>
    <row r="16" spans="1:40" s="50" customFormat="1" x14ac:dyDescent="0.25">
      <c r="A16" s="77">
        <f t="shared" si="0"/>
        <v>10</v>
      </c>
      <c r="B16" s="78" t="s">
        <v>48</v>
      </c>
      <c r="C16" s="78">
        <v>1560217</v>
      </c>
      <c r="D16" s="78"/>
      <c r="E16" s="79"/>
      <c r="F16" s="77" t="s">
        <v>31</v>
      </c>
      <c r="G16" s="113"/>
      <c r="H16" s="114" t="s">
        <v>56</v>
      </c>
      <c r="I16" s="48"/>
      <c r="J16" s="48"/>
      <c r="K16" s="48"/>
      <c r="L16" s="48"/>
      <c r="M16" s="48"/>
      <c r="N16" s="48"/>
      <c r="O16" s="48"/>
      <c r="P16" s="48"/>
      <c r="Q16" s="48"/>
      <c r="R16" s="49" t="s">
        <v>33</v>
      </c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</row>
    <row r="17" spans="1:40" s="24" customFormat="1" x14ac:dyDescent="0.25">
      <c r="A17" s="58">
        <f t="shared" si="0"/>
        <v>11</v>
      </c>
      <c r="B17" s="61" t="s">
        <v>43</v>
      </c>
      <c r="C17" s="61">
        <v>1562179</v>
      </c>
      <c r="D17" s="63" t="s">
        <v>88</v>
      </c>
      <c r="E17" s="62"/>
      <c r="F17" s="58" t="s">
        <v>31</v>
      </c>
      <c r="G17" s="92"/>
      <c r="H17" s="91" t="s">
        <v>56</v>
      </c>
      <c r="I17" s="22"/>
      <c r="J17" s="22"/>
      <c r="K17" s="22"/>
      <c r="L17" s="22"/>
      <c r="M17" s="22"/>
      <c r="N17" s="22"/>
      <c r="O17" s="22"/>
      <c r="P17" s="22"/>
      <c r="Q17" s="22"/>
      <c r="R17" s="7" t="s">
        <v>51</v>
      </c>
    </row>
    <row r="18" spans="1:40" s="24" customFormat="1" x14ac:dyDescent="0.25">
      <c r="A18" s="58">
        <f t="shared" si="0"/>
        <v>12</v>
      </c>
      <c r="B18" s="61" t="s">
        <v>43</v>
      </c>
      <c r="C18" s="61">
        <v>1562177</v>
      </c>
      <c r="D18" s="63" t="s">
        <v>89</v>
      </c>
      <c r="E18" s="62"/>
      <c r="F18" s="58" t="s">
        <v>31</v>
      </c>
      <c r="G18" s="92"/>
      <c r="H18" s="91" t="s">
        <v>56</v>
      </c>
      <c r="I18" s="22"/>
      <c r="J18" s="22"/>
      <c r="K18" s="22"/>
      <c r="L18" s="22"/>
      <c r="M18" s="22"/>
      <c r="N18" s="22"/>
      <c r="O18" s="22"/>
      <c r="P18" s="22"/>
      <c r="Q18" s="22"/>
      <c r="R18" s="7" t="s">
        <v>51</v>
      </c>
    </row>
    <row r="19" spans="1:40" s="24" customFormat="1" x14ac:dyDescent="0.25">
      <c r="A19" s="58">
        <f t="shared" si="0"/>
        <v>13</v>
      </c>
      <c r="B19" s="61" t="s">
        <v>49</v>
      </c>
      <c r="C19" s="61">
        <v>1559677</v>
      </c>
      <c r="D19" s="63" t="s">
        <v>90</v>
      </c>
      <c r="E19" s="62"/>
      <c r="F19" s="58" t="s">
        <v>31</v>
      </c>
      <c r="G19" s="92"/>
      <c r="H19" s="91" t="s">
        <v>56</v>
      </c>
      <c r="I19" s="22"/>
      <c r="J19" s="22"/>
      <c r="K19" s="22"/>
      <c r="L19" s="22"/>
      <c r="M19" s="22"/>
      <c r="N19" s="22"/>
      <c r="O19" s="22"/>
      <c r="P19" s="22"/>
      <c r="Q19" s="22"/>
      <c r="R19" s="7" t="s">
        <v>51</v>
      </c>
    </row>
    <row r="20" spans="1:40" s="38" customFormat="1" ht="60" x14ac:dyDescent="0.25">
      <c r="A20" s="80">
        <f t="shared" si="0"/>
        <v>14</v>
      </c>
      <c r="B20" s="81" t="s">
        <v>50</v>
      </c>
      <c r="C20" s="81">
        <v>633747</v>
      </c>
      <c r="D20" s="81"/>
      <c r="E20" s="82"/>
      <c r="F20" s="80" t="s">
        <v>31</v>
      </c>
      <c r="G20" s="95"/>
      <c r="H20" s="93" t="s">
        <v>56</v>
      </c>
      <c r="I20" s="52"/>
      <c r="J20" s="52"/>
      <c r="K20" s="52"/>
      <c r="L20" s="52"/>
      <c r="M20" s="52"/>
      <c r="N20" s="52"/>
      <c r="O20" s="52"/>
      <c r="P20" s="52"/>
      <c r="Q20" s="52"/>
      <c r="R20" s="83" t="s">
        <v>91</v>
      </c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</row>
    <row r="21" spans="1:40" s="24" customFormat="1" x14ac:dyDescent="0.25">
      <c r="A21" s="58">
        <f t="shared" si="0"/>
        <v>15</v>
      </c>
      <c r="B21" s="61" t="s">
        <v>49</v>
      </c>
      <c r="C21" s="61">
        <v>1559343</v>
      </c>
      <c r="D21" s="63" t="s">
        <v>92</v>
      </c>
      <c r="E21" s="62"/>
      <c r="F21" s="58" t="s">
        <v>31</v>
      </c>
      <c r="G21" s="92"/>
      <c r="H21" s="91" t="s">
        <v>56</v>
      </c>
      <c r="I21" s="22"/>
      <c r="J21" s="22"/>
      <c r="K21" s="22"/>
      <c r="L21" s="22"/>
      <c r="M21" s="22"/>
      <c r="N21" s="22"/>
      <c r="O21" s="22"/>
      <c r="P21" s="22"/>
      <c r="Q21" s="22"/>
      <c r="R21" s="7" t="s">
        <v>51</v>
      </c>
    </row>
    <row r="22" spans="1:40" s="37" customFormat="1" x14ac:dyDescent="0.25">
      <c r="A22" s="68">
        <f t="shared" si="0"/>
        <v>16</v>
      </c>
      <c r="B22" s="69" t="s">
        <v>12</v>
      </c>
      <c r="C22" s="69">
        <v>1812321</v>
      </c>
      <c r="D22" s="69" t="s">
        <v>69</v>
      </c>
      <c r="E22" s="70"/>
      <c r="F22" s="68" t="s">
        <v>31</v>
      </c>
      <c r="G22" s="96"/>
      <c r="H22" s="106" t="s">
        <v>56</v>
      </c>
      <c r="I22" s="71"/>
      <c r="J22" s="71"/>
      <c r="K22" s="71"/>
      <c r="L22" s="71"/>
      <c r="M22" s="71"/>
      <c r="N22" s="71"/>
      <c r="O22" s="71"/>
      <c r="P22" s="71"/>
      <c r="Q22" s="71"/>
      <c r="R22" s="72" t="s">
        <v>81</v>
      </c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</row>
    <row r="23" spans="1:40" s="24" customFormat="1" x14ac:dyDescent="0.25">
      <c r="A23" s="77">
        <f t="shared" si="0"/>
        <v>17</v>
      </c>
      <c r="B23" s="78" t="s">
        <v>8</v>
      </c>
      <c r="C23" s="78">
        <v>1828399</v>
      </c>
      <c r="D23" s="78"/>
      <c r="E23" s="79"/>
      <c r="F23" s="77" t="s">
        <v>31</v>
      </c>
      <c r="G23" s="113"/>
      <c r="H23" s="114" t="s">
        <v>56</v>
      </c>
      <c r="I23" s="48"/>
      <c r="J23" s="48"/>
      <c r="K23" s="48"/>
      <c r="L23" s="48"/>
      <c r="M23" s="48"/>
      <c r="N23" s="48"/>
      <c r="O23" s="48"/>
      <c r="P23" s="48"/>
      <c r="Q23" s="48"/>
      <c r="R23" s="49" t="s">
        <v>33</v>
      </c>
    </row>
    <row r="24" spans="1:40" s="50" customFormat="1" x14ac:dyDescent="0.25">
      <c r="A24" s="77">
        <f t="shared" si="0"/>
        <v>18</v>
      </c>
      <c r="B24" s="78" t="s">
        <v>40</v>
      </c>
      <c r="C24" s="78">
        <v>1507660</v>
      </c>
      <c r="D24" s="78"/>
      <c r="E24" s="79"/>
      <c r="F24" s="77" t="s">
        <v>31</v>
      </c>
      <c r="G24" s="113"/>
      <c r="H24" s="114" t="s">
        <v>56</v>
      </c>
      <c r="I24" s="48"/>
      <c r="J24" s="48"/>
      <c r="K24" s="48"/>
      <c r="L24" s="48"/>
      <c r="M24" s="48"/>
      <c r="N24" s="48"/>
      <c r="O24" s="48"/>
      <c r="P24" s="48"/>
      <c r="Q24" s="48"/>
      <c r="R24" s="49" t="s">
        <v>33</v>
      </c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</row>
    <row r="25" spans="1:40" s="50" customFormat="1" x14ac:dyDescent="0.25">
      <c r="A25" s="68">
        <f t="shared" si="0"/>
        <v>19</v>
      </c>
      <c r="B25" s="69" t="s">
        <v>16</v>
      </c>
      <c r="C25" s="69">
        <v>1525342</v>
      </c>
      <c r="D25" s="69" t="s">
        <v>79</v>
      </c>
      <c r="E25" s="70" t="s">
        <v>10</v>
      </c>
      <c r="F25" s="68" t="s">
        <v>31</v>
      </c>
      <c r="G25" s="96"/>
      <c r="H25" s="106" t="s">
        <v>56</v>
      </c>
      <c r="I25" s="71"/>
      <c r="J25" s="71"/>
      <c r="K25" s="71"/>
      <c r="L25" s="71"/>
      <c r="M25" s="71"/>
      <c r="N25" s="71"/>
      <c r="O25" s="71"/>
      <c r="P25" s="71"/>
      <c r="Q25" s="71"/>
      <c r="R25" s="72" t="s">
        <v>81</v>
      </c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</row>
    <row r="26" spans="1:40" s="50" customFormat="1" x14ac:dyDescent="0.25">
      <c r="A26" s="68">
        <f t="shared" si="0"/>
        <v>20</v>
      </c>
      <c r="B26" s="69" t="s">
        <v>16</v>
      </c>
      <c r="C26" s="69">
        <v>1698111</v>
      </c>
      <c r="D26" s="69" t="s">
        <v>70</v>
      </c>
      <c r="E26" s="70" t="s">
        <v>10</v>
      </c>
      <c r="F26" s="68" t="s">
        <v>31</v>
      </c>
      <c r="G26" s="96"/>
      <c r="H26" s="106" t="s">
        <v>56</v>
      </c>
      <c r="I26" s="71"/>
      <c r="J26" s="71"/>
      <c r="K26" s="71"/>
      <c r="L26" s="71"/>
      <c r="M26" s="71"/>
      <c r="N26" s="71"/>
      <c r="O26" s="71"/>
      <c r="P26" s="71"/>
      <c r="Q26" s="71"/>
      <c r="R26" s="72" t="s">
        <v>81</v>
      </c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</row>
    <row r="27" spans="1:40" s="50" customFormat="1" x14ac:dyDescent="0.25">
      <c r="A27" s="68">
        <f t="shared" si="0"/>
        <v>21</v>
      </c>
      <c r="B27" s="69" t="s">
        <v>29</v>
      </c>
      <c r="C27" s="69">
        <v>1562178</v>
      </c>
      <c r="D27" s="69" t="s">
        <v>78</v>
      </c>
      <c r="E27" s="70" t="s">
        <v>30</v>
      </c>
      <c r="F27" s="68" t="s">
        <v>31</v>
      </c>
      <c r="G27" s="96"/>
      <c r="H27" s="106" t="s">
        <v>56</v>
      </c>
      <c r="I27" s="71"/>
      <c r="J27" s="71"/>
      <c r="K27" s="71"/>
      <c r="L27" s="71"/>
      <c r="M27" s="71"/>
      <c r="N27" s="71"/>
      <c r="O27" s="71"/>
      <c r="P27" s="71"/>
      <c r="Q27" s="71"/>
      <c r="R27" s="72" t="s">
        <v>81</v>
      </c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</row>
    <row r="28" spans="1:40" s="50" customFormat="1" x14ac:dyDescent="0.25">
      <c r="A28" s="68">
        <f t="shared" si="0"/>
        <v>22</v>
      </c>
      <c r="B28" s="69" t="s">
        <v>16</v>
      </c>
      <c r="C28" s="69">
        <v>1698116</v>
      </c>
      <c r="D28" s="69" t="s">
        <v>59</v>
      </c>
      <c r="E28" s="70" t="s">
        <v>10</v>
      </c>
      <c r="F28" s="68" t="s">
        <v>31</v>
      </c>
      <c r="G28" s="96"/>
      <c r="H28" s="106" t="s">
        <v>56</v>
      </c>
      <c r="I28" s="71"/>
      <c r="J28" s="71"/>
      <c r="K28" s="71"/>
      <c r="L28" s="71"/>
      <c r="M28" s="71"/>
      <c r="N28" s="71"/>
      <c r="O28" s="71"/>
      <c r="P28" s="71"/>
      <c r="Q28" s="71"/>
      <c r="R28" s="72" t="s">
        <v>81</v>
      </c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</row>
    <row r="29" spans="1:40" s="50" customFormat="1" x14ac:dyDescent="0.25">
      <c r="A29" s="68">
        <f t="shared" si="0"/>
        <v>23</v>
      </c>
      <c r="B29" s="69" t="s">
        <v>16</v>
      </c>
      <c r="C29" s="69">
        <v>1524583</v>
      </c>
      <c r="D29" s="69" t="s">
        <v>77</v>
      </c>
      <c r="E29" s="70" t="s">
        <v>10</v>
      </c>
      <c r="F29" s="68" t="s">
        <v>31</v>
      </c>
      <c r="G29" s="96"/>
      <c r="H29" s="106" t="s">
        <v>56</v>
      </c>
      <c r="I29" s="71"/>
      <c r="J29" s="71"/>
      <c r="K29" s="71"/>
      <c r="L29" s="71"/>
      <c r="M29" s="71"/>
      <c r="N29" s="71"/>
      <c r="O29" s="71"/>
      <c r="P29" s="71"/>
      <c r="Q29" s="71"/>
      <c r="R29" s="72" t="s">
        <v>81</v>
      </c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</row>
    <row r="30" spans="1:40" s="50" customFormat="1" x14ac:dyDescent="0.25">
      <c r="A30" s="77">
        <f t="shared" si="0"/>
        <v>24</v>
      </c>
      <c r="B30" s="78" t="s">
        <v>16</v>
      </c>
      <c r="C30" s="78">
        <v>1698338</v>
      </c>
      <c r="D30" s="78"/>
      <c r="E30" s="79" t="s">
        <v>10</v>
      </c>
      <c r="F30" s="77" t="s">
        <v>31</v>
      </c>
      <c r="G30" s="113"/>
      <c r="H30" s="114" t="s">
        <v>56</v>
      </c>
      <c r="I30" s="48"/>
      <c r="J30" s="48"/>
      <c r="K30" s="48"/>
      <c r="L30" s="48"/>
      <c r="M30" s="48"/>
      <c r="N30" s="48"/>
      <c r="O30" s="48"/>
      <c r="P30" s="48"/>
      <c r="Q30" s="48"/>
      <c r="R30" s="49" t="s">
        <v>33</v>
      </c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</row>
    <row r="31" spans="1:40" s="50" customFormat="1" x14ac:dyDescent="0.25">
      <c r="A31" s="68">
        <f t="shared" si="0"/>
        <v>25</v>
      </c>
      <c r="B31" s="69" t="s">
        <v>16</v>
      </c>
      <c r="C31" s="69">
        <v>1698109</v>
      </c>
      <c r="D31" s="69" t="s">
        <v>60</v>
      </c>
      <c r="E31" s="70" t="s">
        <v>10</v>
      </c>
      <c r="F31" s="68" t="s">
        <v>31</v>
      </c>
      <c r="G31" s="96"/>
      <c r="H31" s="106" t="s">
        <v>56</v>
      </c>
      <c r="I31" s="71"/>
      <c r="J31" s="71"/>
      <c r="K31" s="71"/>
      <c r="L31" s="71"/>
      <c r="M31" s="71"/>
      <c r="N31" s="71"/>
      <c r="O31" s="71"/>
      <c r="P31" s="71"/>
      <c r="Q31" s="71"/>
      <c r="R31" s="72" t="s">
        <v>81</v>
      </c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</row>
    <row r="32" spans="1:40" s="50" customFormat="1" x14ac:dyDescent="0.25">
      <c r="A32" s="68">
        <f t="shared" si="0"/>
        <v>26</v>
      </c>
      <c r="B32" s="69" t="s">
        <v>13</v>
      </c>
      <c r="C32" s="69">
        <v>1698319</v>
      </c>
      <c r="D32" s="69" t="s">
        <v>61</v>
      </c>
      <c r="E32" s="70" t="s">
        <v>10</v>
      </c>
      <c r="F32" s="68" t="s">
        <v>31</v>
      </c>
      <c r="G32" s="96"/>
      <c r="H32" s="106" t="s">
        <v>56</v>
      </c>
      <c r="I32" s="74"/>
      <c r="J32" s="74"/>
      <c r="K32" s="74"/>
      <c r="L32" s="74"/>
      <c r="M32" s="74"/>
      <c r="N32" s="74"/>
      <c r="O32" s="74"/>
      <c r="P32" s="75"/>
      <c r="Q32" s="74"/>
      <c r="R32" s="72" t="s">
        <v>81</v>
      </c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</row>
    <row r="33" spans="1:40" s="66" customFormat="1" x14ac:dyDescent="0.25">
      <c r="A33" s="68">
        <f t="shared" si="0"/>
        <v>27</v>
      </c>
      <c r="B33" s="69" t="s">
        <v>16</v>
      </c>
      <c r="C33" s="69">
        <v>1526155</v>
      </c>
      <c r="D33" s="69" t="s">
        <v>62</v>
      </c>
      <c r="E33" s="70" t="s">
        <v>10</v>
      </c>
      <c r="F33" s="68" t="s">
        <v>31</v>
      </c>
      <c r="G33" s="96"/>
      <c r="H33" s="106" t="s">
        <v>56</v>
      </c>
      <c r="I33" s="74"/>
      <c r="J33" s="74"/>
      <c r="K33" s="74"/>
      <c r="L33" s="74"/>
      <c r="M33" s="74"/>
      <c r="N33" s="74"/>
      <c r="O33" s="74"/>
      <c r="P33" s="75"/>
      <c r="Q33" s="74"/>
      <c r="R33" s="72" t="s">
        <v>81</v>
      </c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</row>
    <row r="34" spans="1:40" s="66" customFormat="1" x14ac:dyDescent="0.25">
      <c r="A34" s="68">
        <f t="shared" si="0"/>
        <v>28</v>
      </c>
      <c r="B34" s="69" t="s">
        <v>19</v>
      </c>
      <c r="C34" s="69">
        <v>1698110</v>
      </c>
      <c r="D34" s="69" t="s">
        <v>63</v>
      </c>
      <c r="E34" s="70" t="s">
        <v>17</v>
      </c>
      <c r="F34" s="68" t="s">
        <v>31</v>
      </c>
      <c r="G34" s="96"/>
      <c r="H34" s="106" t="s">
        <v>56</v>
      </c>
      <c r="I34" s="74"/>
      <c r="J34" s="74"/>
      <c r="K34" s="74"/>
      <c r="L34" s="74"/>
      <c r="M34" s="74"/>
      <c r="N34" s="74"/>
      <c r="O34" s="74"/>
      <c r="P34" s="75"/>
      <c r="Q34" s="74"/>
      <c r="R34" s="72" t="s">
        <v>81</v>
      </c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</row>
    <row r="35" spans="1:40" s="66" customFormat="1" x14ac:dyDescent="0.25">
      <c r="A35" s="68">
        <f t="shared" si="0"/>
        <v>29</v>
      </c>
      <c r="B35" s="69" t="s">
        <v>19</v>
      </c>
      <c r="C35" s="69">
        <v>1698108</v>
      </c>
      <c r="D35" s="69" t="s">
        <v>64</v>
      </c>
      <c r="E35" s="70" t="s">
        <v>17</v>
      </c>
      <c r="F35" s="68" t="s">
        <v>31</v>
      </c>
      <c r="G35" s="96"/>
      <c r="H35" s="106" t="s">
        <v>56</v>
      </c>
      <c r="I35" s="74"/>
      <c r="J35" s="74"/>
      <c r="K35" s="74"/>
      <c r="L35" s="74"/>
      <c r="M35" s="74"/>
      <c r="N35" s="74"/>
      <c r="O35" s="74"/>
      <c r="P35" s="75"/>
      <c r="Q35" s="74"/>
      <c r="R35" s="72" t="s">
        <v>81</v>
      </c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</row>
    <row r="36" spans="1:40" s="66" customFormat="1" x14ac:dyDescent="0.25">
      <c r="A36" s="68">
        <f t="shared" si="0"/>
        <v>30</v>
      </c>
      <c r="B36" s="69" t="s">
        <v>19</v>
      </c>
      <c r="C36" s="69">
        <v>1698316</v>
      </c>
      <c r="D36" s="69" t="s">
        <v>65</v>
      </c>
      <c r="E36" s="70" t="s">
        <v>17</v>
      </c>
      <c r="F36" s="68" t="s">
        <v>31</v>
      </c>
      <c r="G36" s="96"/>
      <c r="H36" s="106" t="s">
        <v>56</v>
      </c>
      <c r="I36" s="74"/>
      <c r="J36" s="74"/>
      <c r="K36" s="74"/>
      <c r="L36" s="74"/>
      <c r="M36" s="74"/>
      <c r="N36" s="74"/>
      <c r="O36" s="74"/>
      <c r="P36" s="75"/>
      <c r="Q36" s="74"/>
      <c r="R36" s="72" t="s">
        <v>81</v>
      </c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</row>
    <row r="37" spans="1:40" s="66" customFormat="1" x14ac:dyDescent="0.25">
      <c r="A37" s="68">
        <f t="shared" si="0"/>
        <v>31</v>
      </c>
      <c r="B37" s="69" t="s">
        <v>19</v>
      </c>
      <c r="C37" s="69">
        <v>1698317</v>
      </c>
      <c r="D37" s="69" t="s">
        <v>66</v>
      </c>
      <c r="E37" s="70" t="s">
        <v>17</v>
      </c>
      <c r="F37" s="68" t="s">
        <v>31</v>
      </c>
      <c r="G37" s="96"/>
      <c r="H37" s="106" t="s">
        <v>56</v>
      </c>
      <c r="I37" s="74"/>
      <c r="J37" s="74"/>
      <c r="K37" s="74"/>
      <c r="L37" s="74"/>
      <c r="M37" s="74"/>
      <c r="N37" s="74"/>
      <c r="O37" s="74"/>
      <c r="P37" s="75"/>
      <c r="Q37" s="74"/>
      <c r="R37" s="72" t="s">
        <v>81</v>
      </c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</row>
    <row r="38" spans="1:40" s="66" customFormat="1" x14ac:dyDescent="0.25">
      <c r="A38" s="68">
        <f t="shared" si="0"/>
        <v>32</v>
      </c>
      <c r="B38" s="69" t="s">
        <v>57</v>
      </c>
      <c r="C38" s="69">
        <v>1710782</v>
      </c>
      <c r="D38" s="69" t="s">
        <v>67</v>
      </c>
      <c r="E38" s="70" t="s">
        <v>58</v>
      </c>
      <c r="F38" s="68" t="s">
        <v>31</v>
      </c>
      <c r="G38" s="96"/>
      <c r="H38" s="106" t="s">
        <v>56</v>
      </c>
      <c r="I38" s="74"/>
      <c r="J38" s="74"/>
      <c r="K38" s="74"/>
      <c r="L38" s="74"/>
      <c r="M38" s="74"/>
      <c r="N38" s="74"/>
      <c r="O38" s="74"/>
      <c r="P38" s="75"/>
      <c r="Q38" s="74"/>
      <c r="R38" s="72" t="s">
        <v>81</v>
      </c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</row>
    <row r="39" spans="1:40" s="66" customFormat="1" x14ac:dyDescent="0.25">
      <c r="A39" s="8"/>
      <c r="B39" s="15"/>
      <c r="C39" s="15"/>
      <c r="D39" s="34"/>
      <c r="E39" s="16"/>
      <c r="F39" s="8"/>
      <c r="G39" s="115"/>
      <c r="H39" s="116"/>
      <c r="I39" s="33"/>
      <c r="J39" s="33"/>
      <c r="K39" s="33"/>
      <c r="L39" s="33"/>
      <c r="M39" s="33"/>
      <c r="N39" s="33"/>
      <c r="O39" s="33"/>
      <c r="P39" s="25"/>
      <c r="Q39" s="33"/>
      <c r="R39" s="1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</row>
    <row r="40" spans="1:40" s="66" customFormat="1" x14ac:dyDescent="0.25">
      <c r="A40" s="8"/>
      <c r="B40" s="15"/>
      <c r="C40" s="15"/>
      <c r="D40" s="15"/>
      <c r="E40" s="16"/>
      <c r="F40" s="8"/>
      <c r="G40" s="115"/>
      <c r="H40" s="116"/>
      <c r="I40" s="14"/>
      <c r="J40" s="14"/>
      <c r="K40" s="14"/>
      <c r="L40" s="14"/>
      <c r="M40" s="14"/>
      <c r="N40" s="14"/>
      <c r="O40" s="14"/>
      <c r="P40" s="21"/>
      <c r="Q40" s="14"/>
      <c r="R40" s="1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</row>
    <row r="41" spans="1:40" s="66" customFormat="1" ht="15.75" thickBot="1" x14ac:dyDescent="0.3">
      <c r="A41" s="58"/>
      <c r="B41" s="61"/>
      <c r="C41" s="61"/>
      <c r="D41" s="62"/>
      <c r="E41" s="62"/>
      <c r="F41" s="58"/>
      <c r="G41" s="92"/>
      <c r="H41" s="91"/>
      <c r="I41" s="64"/>
      <c r="J41" s="64"/>
      <c r="K41" s="64"/>
      <c r="L41" s="64"/>
      <c r="M41" s="64"/>
      <c r="N41" s="64"/>
      <c r="O41" s="64"/>
      <c r="P41" s="65"/>
      <c r="Q41" s="64"/>
      <c r="R41" s="83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</row>
    <row r="42" spans="1:40" ht="15.75" thickBot="1" x14ac:dyDescent="0.3">
      <c r="A42" s="9" t="s">
        <v>22</v>
      </c>
      <c r="B42" s="9">
        <f>COUNTA(B7:B41)</f>
        <v>32</v>
      </c>
      <c r="C42" s="10"/>
      <c r="D42" s="32"/>
      <c r="E42" s="10"/>
      <c r="F42" s="11"/>
    </row>
    <row r="43" spans="1:40" ht="15.75" thickBot="1" x14ac:dyDescent="0.3"/>
    <row r="44" spans="1:40" ht="16.5" thickBot="1" x14ac:dyDescent="0.3">
      <c r="A44" s="246" t="s">
        <v>54</v>
      </c>
      <c r="B44" s="247"/>
      <c r="C44" s="247"/>
      <c r="D44" s="247"/>
      <c r="E44" s="247"/>
      <c r="F44" s="247"/>
      <c r="G44" s="247"/>
      <c r="H44" s="247"/>
      <c r="I44" s="247"/>
      <c r="J44" s="247"/>
      <c r="K44" s="247"/>
      <c r="L44" s="247"/>
      <c r="M44" s="247"/>
      <c r="N44" s="247"/>
      <c r="O44" s="247"/>
      <c r="P44" s="247"/>
      <c r="Q44" s="251"/>
    </row>
    <row r="45" spans="1:40" ht="15.75" thickBot="1" x14ac:dyDescent="0.3"/>
    <row r="46" spans="1:40" ht="60.75" thickBot="1" x14ac:dyDescent="0.3">
      <c r="A46" s="2" t="s">
        <v>0</v>
      </c>
      <c r="B46" s="3" t="s">
        <v>1</v>
      </c>
      <c r="C46" s="3" t="s">
        <v>2</v>
      </c>
      <c r="D46" s="27" t="s">
        <v>3</v>
      </c>
      <c r="E46" s="3" t="s">
        <v>4</v>
      </c>
      <c r="F46" s="3" t="s">
        <v>23</v>
      </c>
      <c r="G46" s="2" t="s">
        <v>24</v>
      </c>
      <c r="H46" s="3" t="s">
        <v>34</v>
      </c>
      <c r="I46" s="2" t="s">
        <v>25</v>
      </c>
      <c r="J46" s="2" t="s">
        <v>26</v>
      </c>
      <c r="K46" s="2" t="s">
        <v>27</v>
      </c>
      <c r="L46" s="2" t="s">
        <v>28</v>
      </c>
      <c r="M46" s="3" t="s">
        <v>5</v>
      </c>
      <c r="N46" s="3" t="s">
        <v>6</v>
      </c>
      <c r="O46" s="67" t="s">
        <v>35</v>
      </c>
      <c r="P46" s="67" t="s">
        <v>36</v>
      </c>
      <c r="Q46" s="67" t="s">
        <v>37</v>
      </c>
      <c r="R46" s="23" t="s">
        <v>55</v>
      </c>
    </row>
    <row r="47" spans="1:40" s="118" customFormat="1" x14ac:dyDescent="0.25">
      <c r="A47" s="6">
        <v>1</v>
      </c>
      <c r="B47" s="97">
        <v>6302810</v>
      </c>
      <c r="C47" s="97">
        <v>30393</v>
      </c>
      <c r="D47" s="97" t="s">
        <v>75</v>
      </c>
      <c r="E47" s="95"/>
      <c r="F47" s="97" t="s">
        <v>11</v>
      </c>
      <c r="G47" s="94" t="s">
        <v>32</v>
      </c>
      <c r="H47" s="117"/>
      <c r="I47" s="97"/>
      <c r="J47" s="97"/>
      <c r="K47" s="95"/>
      <c r="L47" s="95"/>
      <c r="M47" s="98"/>
      <c r="N47" s="95"/>
      <c r="O47" s="95"/>
      <c r="P47" s="95" t="s">
        <v>107</v>
      </c>
      <c r="Q47" s="94"/>
      <c r="R47" s="92" t="s">
        <v>81</v>
      </c>
      <c r="S47" s="94" t="s">
        <v>108</v>
      </c>
      <c r="T47"/>
      <c r="U47"/>
      <c r="V47"/>
      <c r="W47"/>
      <c r="X47"/>
      <c r="Y47"/>
      <c r="Z47"/>
      <c r="AA47"/>
      <c r="AB47"/>
      <c r="AC47"/>
      <c r="AD47"/>
      <c r="AE47"/>
    </row>
    <row r="48" spans="1:40" s="118" customFormat="1" x14ac:dyDescent="0.25">
      <c r="A48" s="6">
        <v>2</v>
      </c>
      <c r="B48" s="97" t="s">
        <v>8</v>
      </c>
      <c r="C48" s="97">
        <v>1865108</v>
      </c>
      <c r="D48" s="97" t="s">
        <v>76</v>
      </c>
      <c r="E48" s="95"/>
      <c r="F48" s="97" t="s">
        <v>32</v>
      </c>
      <c r="G48" s="94" t="s">
        <v>32</v>
      </c>
      <c r="H48" s="117"/>
      <c r="I48" s="97"/>
      <c r="J48" s="97"/>
      <c r="K48" s="95"/>
      <c r="L48" s="95"/>
      <c r="M48" s="98"/>
      <c r="N48" s="95"/>
      <c r="O48" s="95"/>
      <c r="P48" s="95" t="s">
        <v>107</v>
      </c>
      <c r="Q48" s="94"/>
      <c r="R48" s="92" t="s">
        <v>81</v>
      </c>
      <c r="S48" s="94" t="s">
        <v>108</v>
      </c>
      <c r="T48"/>
      <c r="U48"/>
      <c r="V48"/>
      <c r="W48"/>
      <c r="X48"/>
      <c r="Y48"/>
      <c r="Z48"/>
      <c r="AA48"/>
      <c r="AB48"/>
      <c r="AC48"/>
      <c r="AD48"/>
      <c r="AE48"/>
    </row>
    <row r="49" spans="1:40" s="86" customFormat="1" x14ac:dyDescent="0.25">
      <c r="A49" s="71"/>
      <c r="B49" s="109"/>
      <c r="C49" s="109"/>
      <c r="D49" s="109"/>
      <c r="E49" s="109"/>
      <c r="F49" s="109"/>
      <c r="G49" s="107"/>
      <c r="H49" s="100"/>
      <c r="I49" s="87"/>
      <c r="J49" s="87"/>
      <c r="K49" s="96"/>
      <c r="L49" s="96"/>
      <c r="M49" s="72"/>
      <c r="N49" s="85"/>
      <c r="O49" s="72"/>
      <c r="P49" s="96"/>
      <c r="Q49" s="87"/>
      <c r="R49" s="87"/>
    </row>
    <row r="50" spans="1:40" ht="15.75" thickBot="1" x14ac:dyDescent="0.3">
      <c r="A50" s="19"/>
      <c r="B50" s="18"/>
      <c r="C50" s="18"/>
      <c r="D50" s="36"/>
      <c r="E50" s="19"/>
      <c r="F50" s="20"/>
      <c r="G50" s="14"/>
      <c r="H50" s="14"/>
      <c r="I50" s="14"/>
      <c r="J50" s="14"/>
      <c r="K50" s="14"/>
      <c r="L50" s="14"/>
      <c r="M50" s="14"/>
      <c r="N50" s="14"/>
      <c r="O50" s="14"/>
      <c r="P50" s="21"/>
      <c r="Q50" s="14"/>
      <c r="R50" s="14"/>
    </row>
    <row r="51" spans="1:40" ht="15.75" thickBot="1" x14ac:dyDescent="0.3">
      <c r="A51" s="9" t="s">
        <v>22</v>
      </c>
      <c r="B51" s="9">
        <f>COUNT(A47:A50)</f>
        <v>2</v>
      </c>
      <c r="C51" s="10"/>
      <c r="D51" s="32"/>
      <c r="E51" s="10"/>
      <c r="F51" s="11"/>
    </row>
    <row r="52" spans="1:40" ht="15.75" thickBot="1" x14ac:dyDescent="0.3"/>
    <row r="53" spans="1:40" ht="16.5" thickBot="1" x14ac:dyDescent="0.3">
      <c r="A53" s="246" t="s">
        <v>97</v>
      </c>
      <c r="B53" s="247"/>
      <c r="C53" s="247"/>
      <c r="D53" s="247"/>
      <c r="E53" s="247"/>
      <c r="F53" s="247"/>
      <c r="G53" s="247"/>
      <c r="H53" s="247"/>
      <c r="I53" s="247"/>
      <c r="J53" s="247"/>
      <c r="K53" s="247"/>
      <c r="L53" s="247"/>
      <c r="M53" s="247"/>
      <c r="N53" s="247"/>
      <c r="O53" s="247"/>
      <c r="P53" s="247"/>
      <c r="Q53" s="251"/>
    </row>
    <row r="54" spans="1:40" ht="15.75" thickBot="1" x14ac:dyDescent="0.3"/>
    <row r="55" spans="1:40" ht="60.75" thickBot="1" x14ac:dyDescent="0.3">
      <c r="A55" s="2" t="s">
        <v>0</v>
      </c>
      <c r="B55" s="3" t="s">
        <v>1</v>
      </c>
      <c r="C55" s="3" t="s">
        <v>2</v>
      </c>
      <c r="D55" s="27" t="s">
        <v>3</v>
      </c>
      <c r="E55" s="3" t="s">
        <v>4</v>
      </c>
      <c r="F55" s="3" t="s">
        <v>23</v>
      </c>
      <c r="G55" s="2" t="s">
        <v>24</v>
      </c>
      <c r="H55" s="3" t="s">
        <v>34</v>
      </c>
      <c r="I55" s="2" t="s">
        <v>25</v>
      </c>
      <c r="J55" s="2" t="s">
        <v>26</v>
      </c>
      <c r="K55" s="2" t="s">
        <v>27</v>
      </c>
      <c r="L55" s="2" t="s">
        <v>28</v>
      </c>
      <c r="M55" s="3" t="s">
        <v>5</v>
      </c>
      <c r="N55" s="3" t="s">
        <v>6</v>
      </c>
      <c r="O55" s="28" t="s">
        <v>35</v>
      </c>
      <c r="P55" s="28" t="s">
        <v>36</v>
      </c>
      <c r="Q55" s="28" t="s">
        <v>37</v>
      </c>
      <c r="R55" s="23" t="s">
        <v>55</v>
      </c>
    </row>
    <row r="56" spans="1:40" s="73" customFormat="1" x14ac:dyDescent="0.25">
      <c r="A56" s="68"/>
      <c r="B56" s="69"/>
      <c r="C56" s="69"/>
      <c r="D56" s="69"/>
      <c r="E56" s="70"/>
      <c r="F56" s="68"/>
      <c r="G56" s="96"/>
      <c r="H56" s="106"/>
      <c r="I56" s="71"/>
      <c r="J56" s="71"/>
      <c r="K56" s="71"/>
      <c r="L56" s="71"/>
      <c r="M56" s="71"/>
      <c r="N56" s="71"/>
      <c r="O56" s="71"/>
      <c r="P56" s="71"/>
      <c r="Q56" s="71"/>
      <c r="R56" s="72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</row>
    <row r="57" spans="1:40" s="86" customFormat="1" x14ac:dyDescent="0.25">
      <c r="A57" s="71"/>
      <c r="B57" s="109"/>
      <c r="C57" s="109"/>
      <c r="D57" s="109"/>
      <c r="E57" s="109"/>
      <c r="F57" s="109"/>
      <c r="G57" s="107"/>
      <c r="H57" s="100"/>
      <c r="I57" s="87"/>
      <c r="J57" s="87"/>
      <c r="K57" s="96"/>
      <c r="L57" s="96"/>
      <c r="M57" s="72"/>
      <c r="N57" s="85"/>
      <c r="O57" s="72"/>
      <c r="P57" s="96"/>
      <c r="Q57" s="87"/>
      <c r="R57" s="96"/>
    </row>
    <row r="58" spans="1:40" ht="15.75" thickBot="1" x14ac:dyDescent="0.3">
      <c r="A58" s="19"/>
      <c r="B58" s="18"/>
      <c r="C58" s="18"/>
      <c r="D58" s="36"/>
      <c r="E58" s="19"/>
      <c r="F58" s="20"/>
      <c r="G58" s="14"/>
      <c r="H58" s="14"/>
      <c r="I58" s="14"/>
      <c r="J58" s="14"/>
      <c r="K58" s="14"/>
      <c r="L58" s="14"/>
      <c r="M58" s="14"/>
      <c r="N58" s="14"/>
      <c r="O58" s="14"/>
      <c r="P58" s="21"/>
      <c r="Q58" s="14"/>
      <c r="R58" s="14"/>
    </row>
    <row r="59" spans="1:40" ht="15.75" thickBot="1" x14ac:dyDescent="0.3">
      <c r="A59" s="9" t="s">
        <v>22</v>
      </c>
      <c r="B59" s="9">
        <f>COUNTA(A56:A57)</f>
        <v>0</v>
      </c>
      <c r="C59" s="10"/>
      <c r="D59" s="32"/>
      <c r="E59" s="10"/>
      <c r="F59" s="11"/>
    </row>
    <row r="60" spans="1:40" ht="15.75" thickBot="1" x14ac:dyDescent="0.3"/>
    <row r="61" spans="1:40" ht="16.5" thickBot="1" x14ac:dyDescent="0.3">
      <c r="A61" s="246" t="s">
        <v>109</v>
      </c>
      <c r="B61" s="247"/>
      <c r="C61" s="247"/>
      <c r="D61" s="247"/>
      <c r="E61" s="247"/>
      <c r="F61" s="247"/>
      <c r="G61" s="247"/>
      <c r="H61" s="247"/>
      <c r="I61" s="247"/>
      <c r="J61" s="247"/>
      <c r="K61" s="247"/>
      <c r="L61" s="247"/>
      <c r="M61" s="247"/>
      <c r="N61" s="247"/>
      <c r="O61" s="247"/>
      <c r="P61" s="247"/>
      <c r="Q61" s="251"/>
    </row>
    <row r="62" spans="1:40" ht="15.75" thickBot="1" x14ac:dyDescent="0.3"/>
    <row r="63" spans="1:40" ht="60.75" thickBot="1" x14ac:dyDescent="0.3">
      <c r="A63" s="2" t="s">
        <v>0</v>
      </c>
      <c r="B63" s="3" t="s">
        <v>1</v>
      </c>
      <c r="C63" s="3" t="s">
        <v>2</v>
      </c>
      <c r="D63" s="27" t="s">
        <v>3</v>
      </c>
      <c r="E63" s="3" t="s">
        <v>4</v>
      </c>
      <c r="F63" s="3" t="s">
        <v>23</v>
      </c>
      <c r="G63" s="2" t="s">
        <v>24</v>
      </c>
      <c r="H63" s="3" t="s">
        <v>34</v>
      </c>
      <c r="I63" s="2" t="s">
        <v>25</v>
      </c>
      <c r="J63" s="2" t="s">
        <v>26</v>
      </c>
      <c r="K63" s="2" t="s">
        <v>27</v>
      </c>
      <c r="L63" s="2" t="s">
        <v>28</v>
      </c>
      <c r="M63" s="3" t="s">
        <v>5</v>
      </c>
      <c r="N63" s="3" t="s">
        <v>6</v>
      </c>
      <c r="O63" s="28" t="s">
        <v>35</v>
      </c>
      <c r="P63" s="28" t="s">
        <v>36</v>
      </c>
      <c r="Q63" s="28" t="s">
        <v>37</v>
      </c>
      <c r="R63" s="23" t="s">
        <v>55</v>
      </c>
    </row>
    <row r="64" spans="1:40" s="24" customFormat="1" x14ac:dyDescent="0.25">
      <c r="A64" s="58">
        <v>1</v>
      </c>
      <c r="B64" s="59" t="s">
        <v>38</v>
      </c>
      <c r="C64" s="59">
        <v>1509659</v>
      </c>
      <c r="D64" s="60" t="s">
        <v>82</v>
      </c>
      <c r="E64" s="58"/>
      <c r="F64" s="58" t="s">
        <v>31</v>
      </c>
      <c r="G64" s="99"/>
      <c r="H64" s="91" t="s">
        <v>56</v>
      </c>
      <c r="I64" s="22"/>
      <c r="J64" s="22"/>
      <c r="K64" s="22"/>
      <c r="L64" s="22"/>
      <c r="M64" s="22"/>
      <c r="N64" s="22"/>
      <c r="O64" s="22"/>
      <c r="P64" s="22"/>
      <c r="Q64" s="22"/>
      <c r="R64" s="7" t="s">
        <v>51</v>
      </c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</row>
    <row r="65" spans="1:40" s="73" customFormat="1" x14ac:dyDescent="0.25">
      <c r="A65" s="68">
        <f>A64+1</f>
        <v>2</v>
      </c>
      <c r="B65" s="69" t="s">
        <v>39</v>
      </c>
      <c r="C65" s="69">
        <v>1710780</v>
      </c>
      <c r="D65" s="69" t="s">
        <v>68</v>
      </c>
      <c r="E65" s="70"/>
      <c r="F65" s="68" t="s">
        <v>31</v>
      </c>
      <c r="G65" s="96"/>
      <c r="H65" s="106" t="s">
        <v>56</v>
      </c>
      <c r="I65" s="71"/>
      <c r="J65" s="71"/>
      <c r="K65" s="71"/>
      <c r="L65" s="71"/>
      <c r="M65" s="71"/>
      <c r="N65" s="71"/>
      <c r="O65" s="71"/>
      <c r="P65" s="71"/>
      <c r="Q65" s="71"/>
      <c r="R65" s="72" t="s">
        <v>81</v>
      </c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</row>
    <row r="66" spans="1:40" s="24" customFormat="1" x14ac:dyDescent="0.25">
      <c r="A66" s="58">
        <f t="shared" ref="A66:A97" si="1">A65+1</f>
        <v>3</v>
      </c>
      <c r="B66" s="61" t="s">
        <v>42</v>
      </c>
      <c r="C66" s="61">
        <v>1326574</v>
      </c>
      <c r="D66" s="63" t="s">
        <v>83</v>
      </c>
      <c r="E66" s="62"/>
      <c r="F66" s="58" t="s">
        <v>31</v>
      </c>
      <c r="G66" s="92"/>
      <c r="H66" s="91" t="s">
        <v>56</v>
      </c>
      <c r="I66" s="22"/>
      <c r="J66" s="22"/>
      <c r="K66" s="22"/>
      <c r="L66" s="22"/>
      <c r="M66" s="22"/>
      <c r="N66" s="22"/>
      <c r="O66" s="22"/>
      <c r="P66" s="22"/>
      <c r="Q66" s="22"/>
      <c r="R66" s="7" t="s">
        <v>51</v>
      </c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</row>
    <row r="67" spans="1:40" s="24" customFormat="1" x14ac:dyDescent="0.25">
      <c r="A67" s="58">
        <f t="shared" si="1"/>
        <v>4</v>
      </c>
      <c r="B67" s="61" t="s">
        <v>42</v>
      </c>
      <c r="C67" s="61">
        <v>1411121</v>
      </c>
      <c r="D67" s="63" t="s">
        <v>84</v>
      </c>
      <c r="E67" s="62"/>
      <c r="F67" s="58" t="s">
        <v>31</v>
      </c>
      <c r="G67" s="92"/>
      <c r="H67" s="91" t="s">
        <v>56</v>
      </c>
      <c r="I67" s="22"/>
      <c r="J67" s="22"/>
      <c r="K67" s="22"/>
      <c r="L67" s="22"/>
      <c r="M67" s="22"/>
      <c r="N67" s="22"/>
      <c r="O67" s="22"/>
      <c r="P67" s="22"/>
      <c r="Q67" s="22"/>
      <c r="R67" s="7" t="s">
        <v>51</v>
      </c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</row>
    <row r="68" spans="1:40" s="24" customFormat="1" ht="22.5" x14ac:dyDescent="0.25">
      <c r="A68" s="58">
        <f t="shared" si="1"/>
        <v>5</v>
      </c>
      <c r="B68" s="61" t="s">
        <v>42</v>
      </c>
      <c r="C68" s="61">
        <v>1027001</v>
      </c>
      <c r="D68" s="63" t="s">
        <v>85</v>
      </c>
      <c r="E68" s="62"/>
      <c r="F68" s="58" t="s">
        <v>31</v>
      </c>
      <c r="G68" s="92"/>
      <c r="H68" s="91" t="s">
        <v>56</v>
      </c>
      <c r="I68" s="22"/>
      <c r="J68" s="22"/>
      <c r="K68" s="22"/>
      <c r="L68" s="22"/>
      <c r="M68" s="22"/>
      <c r="N68" s="22"/>
      <c r="O68" s="22"/>
      <c r="P68" s="119" t="s">
        <v>110</v>
      </c>
      <c r="Q68" s="22"/>
      <c r="R68" s="7" t="s">
        <v>51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</row>
    <row r="69" spans="1:40" s="24" customFormat="1" x14ac:dyDescent="0.25">
      <c r="A69" s="58">
        <f t="shared" si="1"/>
        <v>6</v>
      </c>
      <c r="B69" s="61" t="s">
        <v>43</v>
      </c>
      <c r="C69" s="61">
        <v>1559340</v>
      </c>
      <c r="D69" s="63" t="s">
        <v>86</v>
      </c>
      <c r="E69" s="62"/>
      <c r="F69" s="58" t="s">
        <v>31</v>
      </c>
      <c r="G69" s="92"/>
      <c r="H69" s="91" t="s">
        <v>56</v>
      </c>
      <c r="I69" s="22"/>
      <c r="J69" s="22"/>
      <c r="K69" s="22"/>
      <c r="L69" s="22"/>
      <c r="M69" s="22"/>
      <c r="N69" s="22"/>
      <c r="O69" s="22"/>
      <c r="P69" s="22"/>
      <c r="Q69" s="22"/>
      <c r="R69" s="7" t="s">
        <v>51</v>
      </c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</row>
    <row r="70" spans="1:40" s="24" customFormat="1" x14ac:dyDescent="0.25">
      <c r="A70" s="58">
        <f t="shared" si="1"/>
        <v>7</v>
      </c>
      <c r="B70" s="61" t="s">
        <v>38</v>
      </c>
      <c r="C70" s="61">
        <v>1507665</v>
      </c>
      <c r="D70" s="63" t="s">
        <v>87</v>
      </c>
      <c r="E70" s="62"/>
      <c r="F70" s="58" t="s">
        <v>31</v>
      </c>
      <c r="G70" s="92"/>
      <c r="H70" s="91" t="s">
        <v>56</v>
      </c>
      <c r="I70" s="22"/>
      <c r="J70" s="22"/>
      <c r="K70" s="22"/>
      <c r="L70" s="22"/>
      <c r="M70" s="22"/>
      <c r="N70" s="22"/>
      <c r="O70" s="22"/>
      <c r="P70" s="22"/>
      <c r="Q70" s="22"/>
      <c r="R70" s="7" t="s">
        <v>51</v>
      </c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</row>
    <row r="71" spans="1:40" s="24" customFormat="1" x14ac:dyDescent="0.25">
      <c r="A71" s="58">
        <f t="shared" si="1"/>
        <v>8</v>
      </c>
      <c r="B71" s="61" t="s">
        <v>44</v>
      </c>
      <c r="C71" s="61">
        <v>1153004</v>
      </c>
      <c r="D71" s="63"/>
      <c r="E71" s="62"/>
      <c r="F71" s="58" t="s">
        <v>31</v>
      </c>
      <c r="G71" s="92"/>
      <c r="H71" s="91" t="s">
        <v>56</v>
      </c>
      <c r="I71" s="22"/>
      <c r="J71" s="22"/>
      <c r="K71" s="22"/>
      <c r="L71" s="22"/>
      <c r="M71" s="22"/>
      <c r="N71" s="22"/>
      <c r="O71" s="22"/>
      <c r="P71" s="22"/>
      <c r="Q71" s="22"/>
      <c r="R71" s="7" t="s">
        <v>51</v>
      </c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</row>
    <row r="72" spans="1:40" s="50" customFormat="1" x14ac:dyDescent="0.25">
      <c r="A72" s="77">
        <f t="shared" si="1"/>
        <v>9</v>
      </c>
      <c r="B72" s="78" t="s">
        <v>43</v>
      </c>
      <c r="C72" s="78">
        <v>1559691</v>
      </c>
      <c r="D72" s="78"/>
      <c r="E72" s="79"/>
      <c r="F72" s="77" t="s">
        <v>31</v>
      </c>
      <c r="G72" s="113"/>
      <c r="H72" s="114" t="s">
        <v>56</v>
      </c>
      <c r="I72" s="48"/>
      <c r="J72" s="48"/>
      <c r="K72" s="48"/>
      <c r="L72" s="48"/>
      <c r="M72" s="48"/>
      <c r="N72" s="48"/>
      <c r="O72" s="48"/>
      <c r="P72" s="48"/>
      <c r="Q72" s="48"/>
      <c r="R72" s="49" t="s">
        <v>33</v>
      </c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</row>
    <row r="73" spans="1:40" s="50" customFormat="1" x14ac:dyDescent="0.25">
      <c r="A73" s="77">
        <f t="shared" si="1"/>
        <v>10</v>
      </c>
      <c r="B73" s="78" t="s">
        <v>48</v>
      </c>
      <c r="C73" s="78">
        <v>1560217</v>
      </c>
      <c r="D73" s="78"/>
      <c r="E73" s="79"/>
      <c r="F73" s="77" t="s">
        <v>31</v>
      </c>
      <c r="G73" s="113"/>
      <c r="H73" s="114" t="s">
        <v>56</v>
      </c>
      <c r="I73" s="48"/>
      <c r="J73" s="48"/>
      <c r="K73" s="48"/>
      <c r="L73" s="48"/>
      <c r="M73" s="48"/>
      <c r="N73" s="48"/>
      <c r="O73" s="48"/>
      <c r="P73" s="48"/>
      <c r="Q73" s="48"/>
      <c r="R73" s="49" t="s">
        <v>33</v>
      </c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</row>
    <row r="74" spans="1:40" s="24" customFormat="1" x14ac:dyDescent="0.25">
      <c r="A74" s="58">
        <f t="shared" si="1"/>
        <v>11</v>
      </c>
      <c r="B74" s="61" t="s">
        <v>43</v>
      </c>
      <c r="C74" s="61">
        <v>1562179</v>
      </c>
      <c r="D74" s="63" t="s">
        <v>88</v>
      </c>
      <c r="E74" s="62"/>
      <c r="F74" s="58" t="s">
        <v>31</v>
      </c>
      <c r="G74" s="92"/>
      <c r="H74" s="91" t="s">
        <v>56</v>
      </c>
      <c r="I74" s="22"/>
      <c r="J74" s="22"/>
      <c r="K74" s="22"/>
      <c r="L74" s="22"/>
      <c r="M74" s="22"/>
      <c r="N74" s="22"/>
      <c r="O74" s="22"/>
      <c r="P74" s="22"/>
      <c r="Q74" s="22"/>
      <c r="R74" s="7" t="s">
        <v>51</v>
      </c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</row>
    <row r="75" spans="1:40" s="24" customFormat="1" x14ac:dyDescent="0.25">
      <c r="A75" s="58">
        <f t="shared" si="1"/>
        <v>12</v>
      </c>
      <c r="B75" s="61" t="s">
        <v>43</v>
      </c>
      <c r="C75" s="61">
        <v>1562177</v>
      </c>
      <c r="D75" s="63" t="s">
        <v>89</v>
      </c>
      <c r="E75" s="62"/>
      <c r="F75" s="58" t="s">
        <v>31</v>
      </c>
      <c r="G75" s="92"/>
      <c r="H75" s="91" t="s">
        <v>56</v>
      </c>
      <c r="I75" s="22"/>
      <c r="J75" s="22"/>
      <c r="K75" s="22"/>
      <c r="L75" s="22"/>
      <c r="M75" s="22"/>
      <c r="N75" s="22"/>
      <c r="O75" s="22"/>
      <c r="P75" s="22"/>
      <c r="Q75" s="22"/>
      <c r="R75" s="7" t="s">
        <v>51</v>
      </c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</row>
    <row r="76" spans="1:40" s="24" customFormat="1" x14ac:dyDescent="0.25">
      <c r="A76" s="58">
        <f t="shared" si="1"/>
        <v>13</v>
      </c>
      <c r="B76" s="61" t="s">
        <v>49</v>
      </c>
      <c r="C76" s="61">
        <v>1559677</v>
      </c>
      <c r="D76" s="63" t="s">
        <v>90</v>
      </c>
      <c r="E76" s="62"/>
      <c r="F76" s="58" t="s">
        <v>31</v>
      </c>
      <c r="G76" s="92"/>
      <c r="H76" s="91" t="s">
        <v>56</v>
      </c>
      <c r="I76" s="22"/>
      <c r="J76" s="22"/>
      <c r="K76" s="22"/>
      <c r="L76" s="22"/>
      <c r="M76" s="22"/>
      <c r="N76" s="22"/>
      <c r="O76" s="22"/>
      <c r="P76" s="22"/>
      <c r="Q76" s="22"/>
      <c r="R76" s="7" t="s">
        <v>51</v>
      </c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</row>
    <row r="77" spans="1:40" s="84" customFormat="1" ht="60" x14ac:dyDescent="0.25">
      <c r="A77" s="80">
        <f t="shared" si="1"/>
        <v>14</v>
      </c>
      <c r="B77" s="81" t="s">
        <v>50</v>
      </c>
      <c r="C77" s="81">
        <v>633747</v>
      </c>
      <c r="D77" s="81"/>
      <c r="E77" s="82"/>
      <c r="F77" s="80" t="s">
        <v>31</v>
      </c>
      <c r="G77" s="95"/>
      <c r="H77" s="93" t="s">
        <v>56</v>
      </c>
      <c r="I77" s="52"/>
      <c r="J77" s="52"/>
      <c r="K77" s="52"/>
      <c r="L77" s="52"/>
      <c r="M77" s="52"/>
      <c r="N77" s="52"/>
      <c r="O77" s="52"/>
      <c r="P77" s="52"/>
      <c r="Q77" s="52"/>
      <c r="R77" s="83" t="s">
        <v>91</v>
      </c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</row>
    <row r="78" spans="1:40" s="24" customFormat="1" x14ac:dyDescent="0.25">
      <c r="A78" s="58">
        <f t="shared" si="1"/>
        <v>15</v>
      </c>
      <c r="B78" s="61" t="s">
        <v>49</v>
      </c>
      <c r="C78" s="61">
        <v>1559343</v>
      </c>
      <c r="D78" s="63" t="s">
        <v>92</v>
      </c>
      <c r="E78" s="62"/>
      <c r="F78" s="58" t="s">
        <v>31</v>
      </c>
      <c r="G78" s="92"/>
      <c r="H78" s="91" t="s">
        <v>56</v>
      </c>
      <c r="I78" s="22"/>
      <c r="J78" s="22"/>
      <c r="K78" s="22"/>
      <c r="L78" s="22"/>
      <c r="M78" s="22"/>
      <c r="N78" s="22"/>
      <c r="O78" s="22"/>
      <c r="P78" s="22"/>
      <c r="Q78" s="22"/>
      <c r="R78" s="7" t="s">
        <v>51</v>
      </c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</row>
    <row r="79" spans="1:40" s="73" customFormat="1" x14ac:dyDescent="0.25">
      <c r="A79" s="68">
        <f t="shared" si="1"/>
        <v>16</v>
      </c>
      <c r="B79" s="69" t="s">
        <v>12</v>
      </c>
      <c r="C79" s="69">
        <v>1812321</v>
      </c>
      <c r="D79" s="69" t="s">
        <v>69</v>
      </c>
      <c r="E79" s="70"/>
      <c r="F79" s="68" t="s">
        <v>31</v>
      </c>
      <c r="G79" s="96"/>
      <c r="H79" s="106" t="s">
        <v>56</v>
      </c>
      <c r="I79" s="71"/>
      <c r="J79" s="71"/>
      <c r="K79" s="71"/>
      <c r="L79" s="71"/>
      <c r="M79" s="71"/>
      <c r="N79" s="71"/>
      <c r="O79" s="71"/>
      <c r="P79" s="71"/>
      <c r="Q79" s="71"/>
      <c r="R79" s="72" t="s">
        <v>81</v>
      </c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</row>
    <row r="80" spans="1:40" s="50" customFormat="1" x14ac:dyDescent="0.25">
      <c r="A80" s="77">
        <f t="shared" si="1"/>
        <v>17</v>
      </c>
      <c r="B80" s="78" t="s">
        <v>8</v>
      </c>
      <c r="C80" s="78">
        <v>1828399</v>
      </c>
      <c r="D80" s="78"/>
      <c r="E80" s="79"/>
      <c r="F80" s="77" t="s">
        <v>31</v>
      </c>
      <c r="G80" s="113"/>
      <c r="H80" s="114" t="s">
        <v>56</v>
      </c>
      <c r="I80" s="48"/>
      <c r="J80" s="48"/>
      <c r="K80" s="48"/>
      <c r="L80" s="48"/>
      <c r="M80" s="48"/>
      <c r="N80" s="48"/>
      <c r="O80" s="48"/>
      <c r="P80" s="48"/>
      <c r="Q80" s="48"/>
      <c r="R80" s="49" t="s">
        <v>33</v>
      </c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</row>
    <row r="81" spans="1:40" s="50" customFormat="1" x14ac:dyDescent="0.25">
      <c r="A81" s="77">
        <f t="shared" si="1"/>
        <v>18</v>
      </c>
      <c r="B81" s="78" t="s">
        <v>40</v>
      </c>
      <c r="C81" s="78">
        <v>1507660</v>
      </c>
      <c r="D81" s="78"/>
      <c r="E81" s="79"/>
      <c r="F81" s="77" t="s">
        <v>31</v>
      </c>
      <c r="G81" s="113"/>
      <c r="H81" s="114" t="s">
        <v>56</v>
      </c>
      <c r="I81" s="48"/>
      <c r="J81" s="48"/>
      <c r="K81" s="48"/>
      <c r="L81" s="48"/>
      <c r="M81" s="48"/>
      <c r="N81" s="48"/>
      <c r="O81" s="48"/>
      <c r="P81" s="48"/>
      <c r="Q81" s="48"/>
      <c r="R81" s="49" t="s">
        <v>33</v>
      </c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</row>
    <row r="82" spans="1:40" s="73" customFormat="1" x14ac:dyDescent="0.25">
      <c r="A82" s="68">
        <f t="shared" si="1"/>
        <v>19</v>
      </c>
      <c r="B82" s="69" t="s">
        <v>16</v>
      </c>
      <c r="C82" s="69">
        <v>1525342</v>
      </c>
      <c r="D82" s="69" t="s">
        <v>79</v>
      </c>
      <c r="E82" s="70" t="s">
        <v>10</v>
      </c>
      <c r="F82" s="68" t="s">
        <v>31</v>
      </c>
      <c r="G82" s="96"/>
      <c r="H82" s="106" t="s">
        <v>56</v>
      </c>
      <c r="I82" s="71"/>
      <c r="J82" s="71"/>
      <c r="K82" s="71"/>
      <c r="L82" s="71"/>
      <c r="M82" s="71"/>
      <c r="N82" s="71"/>
      <c r="O82" s="71"/>
      <c r="P82" s="71" t="s">
        <v>111</v>
      </c>
      <c r="Q82" s="71"/>
      <c r="R82" s="72" t="s">
        <v>81</v>
      </c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</row>
    <row r="83" spans="1:40" s="73" customFormat="1" x14ac:dyDescent="0.25">
      <c r="A83" s="68">
        <f t="shared" si="1"/>
        <v>20</v>
      </c>
      <c r="B83" s="69" t="s">
        <v>16</v>
      </c>
      <c r="C83" s="69">
        <v>1698111</v>
      </c>
      <c r="D83" s="69" t="s">
        <v>70</v>
      </c>
      <c r="E83" s="70" t="s">
        <v>10</v>
      </c>
      <c r="F83" s="68" t="s">
        <v>31</v>
      </c>
      <c r="G83" s="96"/>
      <c r="H83" s="106" t="s">
        <v>56</v>
      </c>
      <c r="I83" s="71"/>
      <c r="J83" s="71"/>
      <c r="K83" s="71"/>
      <c r="L83" s="71"/>
      <c r="M83" s="71"/>
      <c r="N83" s="71"/>
      <c r="O83" s="71"/>
      <c r="P83" s="71" t="s">
        <v>111</v>
      </c>
      <c r="Q83" s="71"/>
      <c r="R83" s="72" t="s">
        <v>81</v>
      </c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</row>
    <row r="84" spans="1:40" s="73" customFormat="1" x14ac:dyDescent="0.25">
      <c r="A84" s="68">
        <f t="shared" si="1"/>
        <v>21</v>
      </c>
      <c r="B84" s="69" t="s">
        <v>29</v>
      </c>
      <c r="C84" s="69">
        <v>1562178</v>
      </c>
      <c r="D84" s="69" t="s">
        <v>78</v>
      </c>
      <c r="E84" s="70" t="s">
        <v>30</v>
      </c>
      <c r="F84" s="68" t="s">
        <v>31</v>
      </c>
      <c r="G84" s="96"/>
      <c r="H84" s="106" t="s">
        <v>56</v>
      </c>
      <c r="I84" s="71"/>
      <c r="J84" s="71"/>
      <c r="K84" s="71"/>
      <c r="L84" s="71"/>
      <c r="M84" s="71"/>
      <c r="N84" s="71"/>
      <c r="O84" s="71"/>
      <c r="P84" s="71" t="s">
        <v>111</v>
      </c>
      <c r="Q84" s="71"/>
      <c r="R84" s="72" t="s">
        <v>81</v>
      </c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</row>
    <row r="85" spans="1:40" s="73" customFormat="1" x14ac:dyDescent="0.25">
      <c r="A85" s="68">
        <f t="shared" si="1"/>
        <v>22</v>
      </c>
      <c r="B85" s="69" t="s">
        <v>16</v>
      </c>
      <c r="C85" s="69">
        <v>1698116</v>
      </c>
      <c r="D85" s="69" t="s">
        <v>59</v>
      </c>
      <c r="E85" s="70" t="s">
        <v>10</v>
      </c>
      <c r="F85" s="68" t="s">
        <v>31</v>
      </c>
      <c r="G85" s="96"/>
      <c r="H85" s="106" t="s">
        <v>56</v>
      </c>
      <c r="I85" s="71"/>
      <c r="J85" s="71"/>
      <c r="K85" s="71"/>
      <c r="L85" s="71"/>
      <c r="M85" s="71"/>
      <c r="N85" s="71"/>
      <c r="O85" s="71"/>
      <c r="P85" s="71" t="s">
        <v>111</v>
      </c>
      <c r="Q85" s="71"/>
      <c r="R85" s="72" t="s">
        <v>81</v>
      </c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</row>
    <row r="86" spans="1:40" s="73" customFormat="1" x14ac:dyDescent="0.25">
      <c r="A86" s="68">
        <f t="shared" si="1"/>
        <v>23</v>
      </c>
      <c r="B86" s="69" t="s">
        <v>16</v>
      </c>
      <c r="C86" s="69">
        <v>1524583</v>
      </c>
      <c r="D86" s="69" t="s">
        <v>77</v>
      </c>
      <c r="E86" s="70" t="s">
        <v>10</v>
      </c>
      <c r="F86" s="68" t="s">
        <v>31</v>
      </c>
      <c r="G86" s="96"/>
      <c r="H86" s="106" t="s">
        <v>56</v>
      </c>
      <c r="I86" s="71"/>
      <c r="J86" s="71"/>
      <c r="K86" s="71"/>
      <c r="L86" s="71"/>
      <c r="M86" s="71"/>
      <c r="N86" s="71"/>
      <c r="O86" s="71"/>
      <c r="P86" s="71" t="s">
        <v>111</v>
      </c>
      <c r="Q86" s="71"/>
      <c r="R86" s="72" t="s">
        <v>81</v>
      </c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</row>
    <row r="87" spans="1:40" s="50" customFormat="1" x14ac:dyDescent="0.25">
      <c r="A87" s="77">
        <f t="shared" si="1"/>
        <v>24</v>
      </c>
      <c r="B87" s="78" t="s">
        <v>16</v>
      </c>
      <c r="C87" s="78">
        <v>1698338</v>
      </c>
      <c r="D87" s="78"/>
      <c r="E87" s="79" t="s">
        <v>10</v>
      </c>
      <c r="F87" s="77" t="s">
        <v>31</v>
      </c>
      <c r="G87" s="113"/>
      <c r="H87" s="114" t="s">
        <v>56</v>
      </c>
      <c r="I87" s="48"/>
      <c r="J87" s="48"/>
      <c r="K87" s="48"/>
      <c r="L87" s="48"/>
      <c r="M87" s="48"/>
      <c r="N87" s="48"/>
      <c r="O87" s="48"/>
      <c r="P87" s="48"/>
      <c r="Q87" s="48"/>
      <c r="R87" s="49" t="s">
        <v>33</v>
      </c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</row>
    <row r="88" spans="1:40" s="73" customFormat="1" x14ac:dyDescent="0.25">
      <c r="A88" s="68">
        <f t="shared" si="1"/>
        <v>25</v>
      </c>
      <c r="B88" s="69" t="s">
        <v>16</v>
      </c>
      <c r="C88" s="69">
        <v>1698109</v>
      </c>
      <c r="D88" s="69" t="s">
        <v>60</v>
      </c>
      <c r="E88" s="70" t="s">
        <v>10</v>
      </c>
      <c r="F88" s="68" t="s">
        <v>31</v>
      </c>
      <c r="G88" s="96"/>
      <c r="H88" s="106" t="s">
        <v>56</v>
      </c>
      <c r="I88" s="71"/>
      <c r="J88" s="71"/>
      <c r="K88" s="71"/>
      <c r="L88" s="71"/>
      <c r="M88" s="71"/>
      <c r="N88" s="71"/>
      <c r="O88" s="71"/>
      <c r="P88" s="71" t="s">
        <v>111</v>
      </c>
      <c r="Q88" s="71"/>
      <c r="R88" s="72" t="s">
        <v>81</v>
      </c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</row>
    <row r="89" spans="1:40" s="76" customFormat="1" x14ac:dyDescent="0.25">
      <c r="A89" s="68">
        <f t="shared" si="1"/>
        <v>26</v>
      </c>
      <c r="B89" s="69" t="s">
        <v>13</v>
      </c>
      <c r="C89" s="69">
        <v>1698319</v>
      </c>
      <c r="D89" s="69" t="s">
        <v>61</v>
      </c>
      <c r="E89" s="70" t="s">
        <v>10</v>
      </c>
      <c r="F89" s="68" t="s">
        <v>31</v>
      </c>
      <c r="G89" s="96"/>
      <c r="H89" s="106" t="s">
        <v>56</v>
      </c>
      <c r="I89" s="74"/>
      <c r="J89" s="74"/>
      <c r="K89" s="74"/>
      <c r="L89" s="74"/>
      <c r="M89" s="74"/>
      <c r="N89" s="74"/>
      <c r="O89" s="74"/>
      <c r="P89" s="75" t="s">
        <v>111</v>
      </c>
      <c r="Q89" s="74"/>
      <c r="R89" s="72" t="s">
        <v>81</v>
      </c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</row>
    <row r="90" spans="1:40" s="76" customFormat="1" x14ac:dyDescent="0.25">
      <c r="A90" s="68">
        <f t="shared" si="1"/>
        <v>27</v>
      </c>
      <c r="B90" s="69" t="s">
        <v>16</v>
      </c>
      <c r="C90" s="69">
        <v>1526155</v>
      </c>
      <c r="D90" s="69" t="s">
        <v>62</v>
      </c>
      <c r="E90" s="70" t="s">
        <v>10</v>
      </c>
      <c r="F90" s="68" t="s">
        <v>31</v>
      </c>
      <c r="G90" s="96"/>
      <c r="H90" s="106" t="s">
        <v>56</v>
      </c>
      <c r="I90" s="74"/>
      <c r="J90" s="74"/>
      <c r="K90" s="74"/>
      <c r="L90" s="74"/>
      <c r="M90" s="74"/>
      <c r="N90" s="74"/>
      <c r="O90" s="74"/>
      <c r="P90" s="75" t="s">
        <v>111</v>
      </c>
      <c r="Q90" s="74"/>
      <c r="R90" s="72" t="s">
        <v>81</v>
      </c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</row>
    <row r="91" spans="1:40" s="76" customFormat="1" x14ac:dyDescent="0.25">
      <c r="A91" s="68">
        <f t="shared" si="1"/>
        <v>28</v>
      </c>
      <c r="B91" s="69" t="s">
        <v>19</v>
      </c>
      <c r="C91" s="69">
        <v>1698110</v>
      </c>
      <c r="D91" s="69" t="s">
        <v>63</v>
      </c>
      <c r="E91" s="70" t="s">
        <v>17</v>
      </c>
      <c r="F91" s="68" t="s">
        <v>31</v>
      </c>
      <c r="G91" s="96"/>
      <c r="H91" s="106" t="s">
        <v>56</v>
      </c>
      <c r="I91" s="74"/>
      <c r="J91" s="74"/>
      <c r="K91" s="74"/>
      <c r="L91" s="74"/>
      <c r="M91" s="74"/>
      <c r="N91" s="74"/>
      <c r="O91" s="74"/>
      <c r="P91" s="75" t="s">
        <v>111</v>
      </c>
      <c r="Q91" s="74"/>
      <c r="R91" s="72" t="s">
        <v>81</v>
      </c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</row>
    <row r="92" spans="1:40" s="76" customFormat="1" x14ac:dyDescent="0.25">
      <c r="A92" s="68">
        <f t="shared" si="1"/>
        <v>29</v>
      </c>
      <c r="B92" s="69" t="s">
        <v>19</v>
      </c>
      <c r="C92" s="69">
        <v>1698108</v>
      </c>
      <c r="D92" s="69" t="s">
        <v>64</v>
      </c>
      <c r="E92" s="70" t="s">
        <v>17</v>
      </c>
      <c r="F92" s="68" t="s">
        <v>31</v>
      </c>
      <c r="G92" s="96"/>
      <c r="H92" s="106" t="s">
        <v>56</v>
      </c>
      <c r="I92" s="74"/>
      <c r="J92" s="74"/>
      <c r="K92" s="74"/>
      <c r="L92" s="74"/>
      <c r="M92" s="74"/>
      <c r="N92" s="74"/>
      <c r="O92" s="74"/>
      <c r="P92" s="75" t="s">
        <v>111</v>
      </c>
      <c r="Q92" s="74"/>
      <c r="R92" s="72" t="s">
        <v>81</v>
      </c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</row>
    <row r="93" spans="1:40" s="76" customFormat="1" x14ac:dyDescent="0.25">
      <c r="A93" s="68">
        <f t="shared" si="1"/>
        <v>30</v>
      </c>
      <c r="B93" s="69" t="s">
        <v>19</v>
      </c>
      <c r="C93" s="69">
        <v>1698316</v>
      </c>
      <c r="D93" s="69" t="s">
        <v>65</v>
      </c>
      <c r="E93" s="70" t="s">
        <v>17</v>
      </c>
      <c r="F93" s="68" t="s">
        <v>31</v>
      </c>
      <c r="G93" s="96"/>
      <c r="H93" s="106" t="s">
        <v>56</v>
      </c>
      <c r="I93" s="74"/>
      <c r="J93" s="74"/>
      <c r="K93" s="74"/>
      <c r="L93" s="74"/>
      <c r="M93" s="74"/>
      <c r="N93" s="74"/>
      <c r="O93" s="74"/>
      <c r="P93" s="75" t="s">
        <v>111</v>
      </c>
      <c r="Q93" s="74"/>
      <c r="R93" s="72" t="s">
        <v>81</v>
      </c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</row>
    <row r="94" spans="1:40" s="76" customFormat="1" x14ac:dyDescent="0.25">
      <c r="A94" s="68">
        <f t="shared" si="1"/>
        <v>31</v>
      </c>
      <c r="B94" s="69" t="s">
        <v>19</v>
      </c>
      <c r="C94" s="69">
        <v>1698317</v>
      </c>
      <c r="D94" s="69" t="s">
        <v>66</v>
      </c>
      <c r="E94" s="70" t="s">
        <v>17</v>
      </c>
      <c r="F94" s="68" t="s">
        <v>31</v>
      </c>
      <c r="G94" s="96"/>
      <c r="H94" s="106" t="s">
        <v>56</v>
      </c>
      <c r="I94" s="74"/>
      <c r="J94" s="74"/>
      <c r="K94" s="74"/>
      <c r="L94" s="74"/>
      <c r="M94" s="74"/>
      <c r="N94" s="74"/>
      <c r="O94" s="74"/>
      <c r="P94" s="75" t="s">
        <v>111</v>
      </c>
      <c r="Q94" s="74"/>
      <c r="R94" s="72" t="s">
        <v>81</v>
      </c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</row>
    <row r="95" spans="1:40" s="76" customFormat="1" x14ac:dyDescent="0.25">
      <c r="A95" s="68">
        <f t="shared" si="1"/>
        <v>32</v>
      </c>
      <c r="B95" s="69" t="s">
        <v>57</v>
      </c>
      <c r="C95" s="69">
        <v>1710782</v>
      </c>
      <c r="D95" s="69" t="s">
        <v>67</v>
      </c>
      <c r="E95" s="70" t="s">
        <v>58</v>
      </c>
      <c r="F95" s="68" t="s">
        <v>31</v>
      </c>
      <c r="G95" s="96"/>
      <c r="H95" s="106" t="s">
        <v>56</v>
      </c>
      <c r="I95" s="74"/>
      <c r="J95" s="74"/>
      <c r="K95" s="74"/>
      <c r="L95" s="74"/>
      <c r="M95" s="74"/>
      <c r="N95" s="74"/>
      <c r="O95" s="74"/>
      <c r="P95" s="75" t="s">
        <v>111</v>
      </c>
      <c r="Q95" s="74"/>
      <c r="R95" s="72" t="s">
        <v>81</v>
      </c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</row>
    <row r="96" spans="1:40" s="118" customFormat="1" x14ac:dyDescent="0.25">
      <c r="A96" s="120">
        <f t="shared" si="1"/>
        <v>33</v>
      </c>
      <c r="B96" s="121">
        <v>6302810</v>
      </c>
      <c r="C96" s="121">
        <v>30393</v>
      </c>
      <c r="D96" s="121" t="s">
        <v>75</v>
      </c>
      <c r="E96" s="122"/>
      <c r="F96" s="121" t="s">
        <v>31</v>
      </c>
      <c r="G96" s="123"/>
      <c r="H96" s="124"/>
      <c r="I96" s="121"/>
      <c r="J96" s="121"/>
      <c r="K96" s="122"/>
      <c r="L96" s="122"/>
      <c r="M96" s="125"/>
      <c r="N96" s="122"/>
      <c r="O96" s="122"/>
      <c r="P96" s="122" t="s">
        <v>107</v>
      </c>
      <c r="Q96" s="123"/>
      <c r="R96" s="122" t="s">
        <v>81</v>
      </c>
      <c r="S96" s="94" t="s">
        <v>108</v>
      </c>
      <c r="T96"/>
      <c r="U96"/>
      <c r="V96"/>
      <c r="W96"/>
      <c r="X96"/>
      <c r="Y96"/>
      <c r="Z96"/>
      <c r="AA96"/>
      <c r="AB96"/>
      <c r="AC96"/>
      <c r="AD96"/>
      <c r="AE96"/>
    </row>
    <row r="97" spans="1:40" s="118" customFormat="1" x14ac:dyDescent="0.25">
      <c r="A97" s="120">
        <f t="shared" si="1"/>
        <v>34</v>
      </c>
      <c r="B97" s="121" t="s">
        <v>8</v>
      </c>
      <c r="C97" s="121">
        <v>1865108</v>
      </c>
      <c r="D97" s="121" t="s">
        <v>76</v>
      </c>
      <c r="E97" s="122"/>
      <c r="F97" s="121" t="s">
        <v>32</v>
      </c>
      <c r="G97" s="123"/>
      <c r="H97" s="124"/>
      <c r="I97" s="121"/>
      <c r="J97" s="121"/>
      <c r="K97" s="122"/>
      <c r="L97" s="122"/>
      <c r="M97" s="125"/>
      <c r="N97" s="122"/>
      <c r="O97" s="122"/>
      <c r="P97" s="122" t="s">
        <v>107</v>
      </c>
      <c r="Q97" s="123"/>
      <c r="R97" s="122" t="s">
        <v>81</v>
      </c>
      <c r="S97" s="94" t="s">
        <v>108</v>
      </c>
      <c r="T97"/>
      <c r="U97"/>
      <c r="V97"/>
      <c r="W97"/>
      <c r="X97"/>
      <c r="Y97"/>
      <c r="Z97"/>
      <c r="AA97"/>
      <c r="AB97"/>
      <c r="AC97"/>
      <c r="AD97"/>
      <c r="AE97"/>
    </row>
    <row r="98" spans="1:40" x14ac:dyDescent="0.25">
      <c r="A98" s="8"/>
      <c r="B98" s="15"/>
      <c r="C98" s="15"/>
      <c r="D98" s="34"/>
      <c r="E98" s="16"/>
      <c r="F98" s="8"/>
      <c r="G98" s="115"/>
      <c r="H98" s="116"/>
      <c r="I98" s="33"/>
      <c r="J98" s="33"/>
      <c r="K98" s="33"/>
      <c r="L98" s="33"/>
      <c r="M98" s="33"/>
      <c r="N98" s="33"/>
      <c r="O98" s="33"/>
      <c r="P98" s="25"/>
      <c r="Q98" s="33"/>
      <c r="R98" s="14"/>
    </row>
    <row r="99" spans="1:40" ht="15.75" thickBot="1" x14ac:dyDescent="0.3">
      <c r="A99" s="8"/>
      <c r="B99" s="15"/>
      <c r="C99" s="15"/>
      <c r="D99" s="15"/>
      <c r="E99" s="16"/>
      <c r="F99" s="8"/>
      <c r="G99" s="115"/>
      <c r="H99" s="116"/>
      <c r="I99" s="14"/>
      <c r="J99" s="14"/>
      <c r="K99" s="14"/>
      <c r="L99" s="14"/>
      <c r="M99" s="14"/>
      <c r="N99" s="14"/>
      <c r="O99" s="14"/>
      <c r="P99" s="21"/>
      <c r="Q99" s="14"/>
      <c r="R99" s="14"/>
    </row>
    <row r="100" spans="1:40" s="17" customFormat="1" ht="15.75" thickBot="1" x14ac:dyDescent="0.3">
      <c r="A100" s="9" t="s">
        <v>22</v>
      </c>
      <c r="B100" s="9">
        <f>COUNTA(A64:A97)</f>
        <v>34</v>
      </c>
      <c r="C100" s="10"/>
      <c r="D100" s="10"/>
      <c r="E100" s="10"/>
      <c r="F100" s="11"/>
      <c r="G100"/>
      <c r="H100"/>
      <c r="I100"/>
      <c r="J100"/>
      <c r="K100"/>
      <c r="L100"/>
      <c r="M100"/>
      <c r="N100" s="12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</row>
    <row r="101" spans="1:40" s="17" customFormat="1" ht="15.75" thickBo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</row>
    <row r="102" spans="1:40" s="17" customFormat="1" ht="15.75" thickBot="1" x14ac:dyDescent="0.3">
      <c r="A102"/>
      <c r="B102"/>
      <c r="C102" s="46" t="s">
        <v>52</v>
      </c>
      <c r="D102" s="47">
        <f>B42+B51-B59-B100</f>
        <v>0</v>
      </c>
      <c r="E102"/>
      <c r="F102"/>
      <c r="G102"/>
      <c r="H102"/>
      <c r="I102"/>
      <c r="J102"/>
      <c r="K102"/>
      <c r="L102"/>
      <c r="M102"/>
      <c r="N102"/>
    </row>
  </sheetData>
  <autoFilter ref="A63:V100" xr:uid="{00000000-0009-0000-0000-000002000000}"/>
  <mergeCells count="6">
    <mergeCell ref="A61:Q61"/>
    <mergeCell ref="A1:F1"/>
    <mergeCell ref="G1:M1"/>
    <mergeCell ref="A3:Q3"/>
    <mergeCell ref="A44:Q44"/>
    <mergeCell ref="A53:Q53"/>
  </mergeCells>
  <conditionalFormatting sqref="C100:C10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3.2.1</vt:lpstr>
      <vt:lpstr>3.2.2</vt:lpstr>
      <vt:lpstr>списано в БУметал.март</vt:lpstr>
      <vt:lpstr>БРАК март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2025-05-13T06:49:21Z</dcterms:modified>
</cp:coreProperties>
</file>