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омнедра\200125 КС 1\"/>
    </mc:Choice>
  </mc:AlternateContent>
  <xr:revisionPtr revIDLastSave="0" documentId="13_ncr:1_{33FD4868-41D4-41EA-A833-CBBB457B371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Приложение 4" sheetId="1" r:id="rId1"/>
  </sheets>
  <definedNames>
    <definedName name="_xlnm.Print_Area" localSheetId="0">'Приложение 4'!$A$1:$H$83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" l="1"/>
  <c r="A24" i="1" s="1"/>
  <c r="A26" i="1" s="1"/>
  <c r="A27" i="1" s="1"/>
  <c r="A28" i="1" s="1"/>
  <c r="A29" i="1" s="1"/>
  <c r="A31" i="1" s="1"/>
  <c r="A33" i="1" s="1"/>
  <c r="A34" i="1" s="1"/>
  <c r="A36" i="1" s="1"/>
  <c r="A37" i="1" s="1"/>
  <c r="A40" i="1" s="1"/>
  <c r="A41" i="1" l="1"/>
  <c r="A42" i="1" s="1"/>
  <c r="A43" i="1" s="1"/>
  <c r="A44" i="1" s="1"/>
  <c r="A46" i="1" s="1"/>
  <c r="A47" i="1" s="1"/>
  <c r="A49" i="1" s="1"/>
  <c r="A51" i="1" s="1"/>
  <c r="A53" i="1" s="1"/>
  <c r="A56" i="1" s="1"/>
  <c r="A57" i="1" s="1"/>
  <c r="A58" i="1" s="1"/>
  <c r="A59" i="1" s="1"/>
  <c r="A61" i="1" s="1"/>
  <c r="A62" i="1" s="1"/>
  <c r="A63" i="1" s="1"/>
  <c r="A64" i="1" s="1"/>
  <c r="A66" i="1" s="1"/>
  <c r="A67" i="1" s="1"/>
  <c r="A69" i="1" s="1"/>
  <c r="A70" i="1" s="1"/>
  <c r="A71" i="1" s="1"/>
  <c r="A72" i="1" s="1"/>
  <c r="D67" i="1"/>
  <c r="D66" i="1"/>
  <c r="D47" i="1"/>
  <c r="D46" i="1"/>
  <c r="D34" i="1"/>
  <c r="D33" i="1"/>
  <c r="D57" i="1"/>
  <c r="D58" i="1"/>
  <c r="D59" i="1"/>
  <c r="D61" i="1"/>
  <c r="D62" i="1"/>
  <c r="D63" i="1"/>
  <c r="D64" i="1"/>
  <c r="D72" i="1"/>
</calcChain>
</file>

<file path=xl/sharedStrings.xml><?xml version="1.0" encoding="utf-8"?>
<sst xmlns="http://schemas.openxmlformats.org/spreadsheetml/2006/main" count="180" uniqueCount="116">
  <si>
    <t xml:space="preserve">Ведомость поставки материалов и оборудования к техническому заданию </t>
  </si>
  <si>
    <t>№ п/п</t>
  </si>
  <si>
    <t>Наименование материалов/оборудования</t>
  </si>
  <si>
    <t>ед.изм</t>
  </si>
  <si>
    <t>Кол-во ВСЕГО</t>
  </si>
  <si>
    <t>1.</t>
  </si>
  <si>
    <t>2.</t>
  </si>
  <si>
    <t>3.</t>
  </si>
  <si>
    <t>V</t>
  </si>
  <si>
    <t>к договору №_______ от________</t>
  </si>
  <si>
    <t>Согласовано:</t>
  </si>
  <si>
    <t xml:space="preserve">                                                         Утверждаю:</t>
  </si>
  <si>
    <t xml:space="preserve">                                                                             Генеральный директор</t>
  </si>
  <si>
    <t>генерального директора-</t>
  </si>
  <si>
    <t xml:space="preserve"> АО «КОМНЕДРА»</t>
  </si>
  <si>
    <t>Наличие на складе Заказчика (кол-во)</t>
  </si>
  <si>
    <t>Сроки поставки (число/месяц/год)</t>
  </si>
  <si>
    <t>Приобретение материалов/оборудования</t>
  </si>
  <si>
    <t>Заказчиком (кол-во)</t>
  </si>
  <si>
    <t>Подрядчиком (кол-во)</t>
  </si>
  <si>
    <t>6.</t>
  </si>
  <si>
    <t>4.</t>
  </si>
  <si>
    <t>5.</t>
  </si>
  <si>
    <t>7.</t>
  </si>
  <si>
    <t>8.</t>
  </si>
  <si>
    <t>на участие в тендере по объекту капитального строительства:</t>
  </si>
  <si>
    <t>Исполнитель:</t>
  </si>
  <si>
    <t>СОГЛАСОВАНО:</t>
  </si>
  <si>
    <t>Главный инженер</t>
  </si>
  <si>
    <t>____________________Ю.А. Денисов</t>
  </si>
  <si>
    <t>Примечание: _________________________________________________________________________</t>
  </si>
  <si>
    <t>В.В. Каргалин</t>
  </si>
  <si>
    <t>______________ А.В. Головашкин</t>
  </si>
  <si>
    <t xml:space="preserve">Заместитель </t>
  </si>
  <si>
    <t>Начальник службы КС</t>
  </si>
  <si>
    <t>С.И. Асланов</t>
  </si>
  <si>
    <t>м3</t>
  </si>
  <si>
    <t>кг</t>
  </si>
  <si>
    <t>шт</t>
  </si>
  <si>
    <t>Лист 6 мм</t>
  </si>
  <si>
    <t xml:space="preserve">Земляные  работы </t>
  </si>
  <si>
    <t>Монтаж трубопроводов подземных</t>
  </si>
  <si>
    <t>Монтаж арматуры</t>
  </si>
  <si>
    <t>Трубы:</t>
  </si>
  <si>
    <t>Фасонные изделия :</t>
  </si>
  <si>
    <t>Антикорозийная защита стыков трубопровода:</t>
  </si>
  <si>
    <t>тн</t>
  </si>
  <si>
    <t>Монтаж закрепительных знаков</t>
  </si>
  <si>
    <t>Ограждение узла задвижек на точке врезки</t>
  </si>
  <si>
    <t>Трубы Ø 159х8 ГОСТ 10704-91 электросварные прямошовные  сталь  09Г2С-12 ГОСТ 19281-89</t>
  </si>
  <si>
    <t>Растворитель уайт-спирит</t>
  </si>
  <si>
    <t>Кремнейорганическая эмаль КО-198 ТУ 6-02-841-74    2 слоя</t>
  </si>
  <si>
    <t>Портланд цемент М-400  ГОСТ 31108-2003</t>
  </si>
  <si>
    <t>Песок</t>
  </si>
  <si>
    <t>Закрепительные знаки</t>
  </si>
  <si>
    <t>Песок. Группа грунтов 2</t>
  </si>
  <si>
    <t xml:space="preserve">Главный механик                                                                                           </t>
  </si>
  <si>
    <t>А.В. Лащ</t>
  </si>
  <si>
    <t>Блок клапанный БКН 2-10 DN15 PN160 20*1,5</t>
  </si>
  <si>
    <t>Бобышки</t>
  </si>
  <si>
    <t>Антикорозийная защита надземных участков трубопровода</t>
  </si>
  <si>
    <t>м2</t>
  </si>
  <si>
    <t xml:space="preserve">Теплоизоляция надземных участков трубопровода и ЗРА: </t>
  </si>
  <si>
    <t xml:space="preserve">Грунт-эмаль Виникор-Норд </t>
  </si>
  <si>
    <t>Сталь оцинкованная 0,5 мм</t>
  </si>
  <si>
    <t>Маты минераловатные б=50 мм</t>
  </si>
  <si>
    <t xml:space="preserve">Монтаж металлоконструкций заводского изготовления </t>
  </si>
  <si>
    <t>Свайные работы</t>
  </si>
  <si>
    <t>компл</t>
  </si>
  <si>
    <t>Лист 10 мм</t>
  </si>
  <si>
    <t>Лист 8 мм</t>
  </si>
  <si>
    <t>Монтаж металлоконструкций</t>
  </si>
  <si>
    <t xml:space="preserve">Антикорозийная защита </t>
  </si>
  <si>
    <t>Профиль 120*120*5мм</t>
  </si>
  <si>
    <t>Лист 4 мм</t>
  </si>
  <si>
    <t>Растворитель Уайт-спирит</t>
  </si>
  <si>
    <t>л</t>
  </si>
  <si>
    <t>Грунт-эмаль Виникор-Норд на 2 раза</t>
  </si>
  <si>
    <t>Панели ограждения 2D  "Топаз" ПС1, 2500х2100мм в комплекте с креплением диаметр прутьев 4мм</t>
  </si>
  <si>
    <t>Калитка К1 "Топаз" 800х2000 мм. 2D в комплекте с креплением, навесами, петлями и замком диаметр прутьев 4мм</t>
  </si>
  <si>
    <t>Стойки "Топаз" СТф,  60х60х2 мм, Н=2000мм в комплекте с креплением и торцевыми заглушками из листа</t>
  </si>
  <si>
    <t>«___»_________________2025 г.</t>
  </si>
  <si>
    <t xml:space="preserve"> «___»______________ 2025 г.</t>
  </si>
  <si>
    <t>"Нефтегазопровод от кустовой площадки №6 Мастерьельского месторождения до точки врезки"</t>
  </si>
  <si>
    <t>Нефтегазопровод от кустовой площадки №6 Мастерьельского месторождения до точки врезки, протяжённостью 1,1 км.</t>
  </si>
  <si>
    <t>Площадка узла задвижек на точке врезки</t>
  </si>
  <si>
    <t>шт/кг</t>
  </si>
  <si>
    <t>м/тн</t>
  </si>
  <si>
    <t>8/104,0</t>
  </si>
  <si>
    <t>4/50,0</t>
  </si>
  <si>
    <t xml:space="preserve">Монтаж подземного футляра DN 300 на переходе через автодорогу открытым способом </t>
  </si>
  <si>
    <t>труба Ø 325х8</t>
  </si>
  <si>
    <t>направляющие кольца 114/325</t>
  </si>
  <si>
    <t>манжеты герметизирующие 114/325</t>
  </si>
  <si>
    <t>укрытия герметизирующие 114/325</t>
  </si>
  <si>
    <t>АКЗ подземного футляра</t>
  </si>
  <si>
    <t>16,0/17,0</t>
  </si>
  <si>
    <t>Изоляционные работы</t>
  </si>
  <si>
    <t>Монтаж ж/б изделий</t>
  </si>
  <si>
    <t>тн/м3</t>
  </si>
  <si>
    <t>12,6/5,04</t>
  </si>
  <si>
    <t>Задвижка клиновая с выдвежным шпинделем с ручным управлением, ХЛ1, класс гермитичности затвора "А" по ГОСТ 9544-2015. Рабочая среда - водогазонефтяная смесь. ЗКЛ2 100-40 лс ХЛ1  30лс15нж.</t>
  </si>
  <si>
    <r>
      <t xml:space="preserve">Трубы стальные бесшовные горячеформированные из стали марки  09Г2С, с наружним трёхслойным защитным покрытием на основе экструдированного полиэтилена усиленного типа по ТУ 1390-004-322256008-03  </t>
    </r>
    <r>
      <rPr>
        <sz val="12"/>
        <rFont val="Times New Roman"/>
        <family val="1"/>
        <charset val="204"/>
      </rPr>
      <t>ø114х8, с монтажем одного захлеста и одного пересечения с действующим трубопроводом.</t>
    </r>
  </si>
  <si>
    <t>Отводы стальные бесшовные горячеформированные из стали марки  09Г2С, с наружним трёхслойным защитным покрытием на основе экструдированного полиэтилена усиленного типа по ТУ 1390-004-322256008-03   ОКШ 90-114(8 К48)-4,0-0,767-1,5DN-К52-ХЛ-09Г2С</t>
  </si>
  <si>
    <t>Отводы стальные бесшовные горячеформированные из стали  марки  09Г2С, с наружним трёхслойным защитным покрытием на основе экструдированного полиэтилена усиленного типа по ТУ 1390-004-322256008-03   ОКШ 45-114(8 К48)-4,0-0,767-1,5DN-К52-ХЛ-09Г2С</t>
  </si>
  <si>
    <t>Термоусаживающие манжеты в комплекте с замковыми пластинами  и эпоксидным праймером.ТИАЛ М 114</t>
  </si>
  <si>
    <t>Грунтовка полимерно-битумная  Праймер ПЛ-М</t>
  </si>
  <si>
    <t xml:space="preserve">Битумно-полимерная изоляциия </t>
  </si>
  <si>
    <t>3/150</t>
  </si>
  <si>
    <t>Плиты ПДН 6 х 2 (вес 4200 кг) 3шт.</t>
  </si>
  <si>
    <t>1084/22,666</t>
  </si>
  <si>
    <t>труба Ø 114х8</t>
  </si>
  <si>
    <t>16/0,335</t>
  </si>
  <si>
    <t>16/1,001</t>
  </si>
  <si>
    <t>Изготовление и монтаж футляра</t>
  </si>
  <si>
    <t xml:space="preserve">                      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</si>
</sst>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.00&quot;р. &quot;;\-#,##0.00&quot;р. &quot;;&quot; -&quot;#&quot;р. &quot;;@\ "/>
    <numFmt numFmtId="165" formatCode="0.000"/>
    <numFmt numFmtId="166" formatCode="0.0"/>
    <numFmt numFmtId="167" formatCode="General;[Red]\-General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 Cyr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i/>
      <sz val="14"/>
      <name val="Times New Roman Cyr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 Cyr"/>
      <charset val="204"/>
    </font>
    <font>
      <sz val="12"/>
      <color rgb="FF000000"/>
      <name val="Calibri"/>
      <family val="2"/>
      <charset val="204"/>
    </font>
    <font>
      <sz val="8"/>
      <color rgb="FFFF0000"/>
      <name val="Arial"/>
      <family val="2"/>
      <charset val="204"/>
    </font>
    <font>
      <b/>
      <sz val="13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rgb="FFEBF1DE"/>
      </patternFill>
    </fill>
    <fill>
      <patternFill patternType="solid">
        <fgColor rgb="FFCCFFFF"/>
        <bgColor rgb="FFEBF1DE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4" fontId="18" fillId="0" borderId="0" applyFill="0" applyBorder="0" applyAlignment="0" applyProtection="0"/>
    <xf numFmtId="0" fontId="22" fillId="0" borderId="0"/>
    <xf numFmtId="0" fontId="28" fillId="0" borderId="0"/>
  </cellStyleXfs>
  <cellXfs count="178">
    <xf numFmtId="0" fontId="0" fillId="0" borderId="0" xfId="0"/>
    <xf numFmtId="0" fontId="23" fillId="0" borderId="0" xfId="0" applyFont="1" applyFill="1"/>
    <xf numFmtId="0" fontId="24" fillId="0" borderId="0" xfId="42" applyFont="1" applyFill="1"/>
    <xf numFmtId="0" fontId="20" fillId="0" borderId="0" xfId="0" applyFont="1" applyFill="1" applyBorder="1" applyAlignment="1">
      <alignment vertical="center"/>
    </xf>
    <xf numFmtId="0" fontId="26" fillId="0" borderId="0" xfId="0" applyFont="1" applyFill="1" applyBorder="1" applyAlignment="1"/>
    <xf numFmtId="0" fontId="19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30" fillId="0" borderId="0" xfId="0" applyFont="1" applyFill="1"/>
    <xf numFmtId="0" fontId="30" fillId="33" borderId="0" xfId="0" applyFont="1" applyFill="1"/>
    <xf numFmtId="0" fontId="25" fillId="33" borderId="0" xfId="0" applyFont="1" applyFill="1" applyBorder="1" applyAlignment="1">
      <alignment horizontal="left"/>
    </xf>
    <xf numFmtId="0" fontId="29" fillId="33" borderId="0" xfId="0" applyFont="1" applyFill="1"/>
    <xf numFmtId="0" fontId="19" fillId="33" borderId="0" xfId="0" applyFont="1" applyFill="1" applyAlignment="1">
      <alignment horizontal="center" vertical="center"/>
    </xf>
    <xf numFmtId="0" fontId="29" fillId="33" borderId="0" xfId="0" applyFont="1" applyFill="1" applyAlignment="1">
      <alignment horizontal="center" vertical="center"/>
    </xf>
    <xf numFmtId="0" fontId="26" fillId="33" borderId="0" xfId="0" applyFont="1" applyFill="1" applyBorder="1"/>
    <xf numFmtId="0" fontId="29" fillId="33" borderId="0" xfId="0" applyFont="1" applyFill="1" applyBorder="1"/>
    <xf numFmtId="0" fontId="25" fillId="33" borderId="0" xfId="0" applyFont="1" applyFill="1" applyBorder="1"/>
    <xf numFmtId="0" fontId="20" fillId="33" borderId="0" xfId="0" applyFont="1" applyFill="1" applyBorder="1" applyAlignment="1">
      <alignment vertical="center"/>
    </xf>
    <xf numFmtId="0" fontId="26" fillId="33" borderId="0" xfId="0" applyFont="1" applyFill="1" applyBorder="1" applyAlignment="1">
      <alignment horizontal="left"/>
    </xf>
    <xf numFmtId="0" fontId="26" fillId="33" borderId="0" xfId="0" applyFont="1" applyFill="1" applyBorder="1" applyAlignment="1"/>
    <xf numFmtId="0" fontId="21" fillId="33" borderId="0" xfId="42" applyFont="1" applyFill="1" applyBorder="1" applyAlignment="1">
      <alignment horizontal="center"/>
    </xf>
    <xf numFmtId="49" fontId="21" fillId="33" borderId="0" xfId="42" applyNumberFormat="1" applyFont="1" applyFill="1" applyBorder="1" applyAlignment="1">
      <alignment horizontal="center"/>
    </xf>
    <xf numFmtId="0" fontId="23" fillId="33" borderId="0" xfId="0" applyFont="1" applyFill="1"/>
    <xf numFmtId="0" fontId="23" fillId="33" borderId="10" xfId="0" applyFont="1" applyFill="1" applyBorder="1" applyAlignment="1">
      <alignment horizontal="center" vertical="center" wrapText="1"/>
    </xf>
    <xf numFmtId="0" fontId="23" fillId="33" borderId="10" xfId="42" applyFont="1" applyFill="1" applyBorder="1" applyAlignment="1">
      <alignment horizontal="center" vertical="top" wrapText="1"/>
    </xf>
    <xf numFmtId="49" fontId="23" fillId="33" borderId="10" xfId="42" applyNumberFormat="1" applyFont="1" applyFill="1" applyBorder="1" applyAlignment="1">
      <alignment horizontal="center" vertical="top" wrapText="1"/>
    </xf>
    <xf numFmtId="0" fontId="23" fillId="33" borderId="11" xfId="42" applyFont="1" applyFill="1" applyBorder="1" applyAlignment="1">
      <alignment horizontal="center" vertical="top" wrapText="1"/>
    </xf>
    <xf numFmtId="0" fontId="24" fillId="33" borderId="10" xfId="42" applyFont="1" applyFill="1" applyBorder="1" applyAlignment="1">
      <alignment horizontal="center"/>
    </xf>
    <xf numFmtId="49" fontId="23" fillId="33" borderId="0" xfId="0" applyNumberFormat="1" applyFont="1" applyFill="1"/>
    <xf numFmtId="0" fontId="24" fillId="33" borderId="0" xfId="0" applyFont="1" applyFill="1" applyBorder="1" applyAlignment="1">
      <alignment horizontal="center" vertical="center" wrapText="1"/>
    </xf>
    <xf numFmtId="0" fontId="24" fillId="33" borderId="0" xfId="0" applyNumberFormat="1" applyFont="1" applyFill="1" applyAlignment="1">
      <alignment vertical="center" wrapText="1"/>
    </xf>
    <xf numFmtId="4" fontId="23" fillId="33" borderId="0" xfId="0" applyNumberFormat="1" applyFont="1" applyFill="1" applyBorder="1" applyAlignment="1">
      <alignment horizontal="left" wrapText="1"/>
    </xf>
    <xf numFmtId="0" fontId="24" fillId="33" borderId="0" xfId="0" applyFont="1" applyFill="1" applyAlignment="1">
      <alignment horizontal="center" vertical="center" wrapText="1"/>
    </xf>
    <xf numFmtId="0" fontId="19" fillId="33" borderId="0" xfId="45" applyFont="1" applyFill="1"/>
    <xf numFmtId="0" fontId="28" fillId="33" borderId="0" xfId="45" applyFont="1" applyFill="1"/>
    <xf numFmtId="0" fontId="28" fillId="33" borderId="17" xfId="45" applyFont="1" applyFill="1" applyBorder="1" applyAlignment="1">
      <alignment vertical="center"/>
    </xf>
    <xf numFmtId="0" fontId="25" fillId="33" borderId="0" xfId="45" applyFont="1" applyFill="1" applyAlignment="1">
      <alignment horizontal="left"/>
    </xf>
    <xf numFmtId="0" fontId="30" fillId="33" borderId="0" xfId="0" applyFont="1" applyFill="1" applyAlignment="1">
      <alignment horizontal="center" vertical="center"/>
    </xf>
    <xf numFmtId="0" fontId="30" fillId="33" borderId="0" xfId="0" applyFont="1" applyFill="1" applyBorder="1"/>
    <xf numFmtId="0" fontId="28" fillId="33" borderId="0" xfId="45" applyFont="1" applyFill="1" applyBorder="1" applyAlignment="1">
      <alignment vertical="center"/>
    </xf>
    <xf numFmtId="0" fontId="27" fillId="33" borderId="0" xfId="0" applyFont="1" applyFill="1" applyBorder="1"/>
    <xf numFmtId="0" fontId="25" fillId="33" borderId="0" xfId="0" applyFont="1" applyFill="1" applyBorder="1" applyAlignment="1">
      <alignment vertical="center"/>
    </xf>
    <xf numFmtId="0" fontId="0" fillId="33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top"/>
    </xf>
    <xf numFmtId="0" fontId="19" fillId="33" borderId="0" xfId="0" applyFont="1" applyFill="1" applyBorder="1"/>
    <xf numFmtId="0" fontId="25" fillId="33" borderId="17" xfId="0" applyFont="1" applyFill="1" applyBorder="1" applyAlignment="1">
      <alignment vertical="center"/>
    </xf>
    <xf numFmtId="0" fontId="19" fillId="33" borderId="0" xfId="0" applyFont="1" applyFill="1" applyBorder="1" applyAlignment="1">
      <alignment horizontal="left"/>
    </xf>
    <xf numFmtId="0" fontId="25" fillId="33" borderId="0" xfId="0" applyFont="1" applyFill="1" applyBorder="1" applyAlignment="1">
      <alignment horizontal="center" vertical="center"/>
    </xf>
    <xf numFmtId="49" fontId="22" fillId="33" borderId="0" xfId="0" applyNumberFormat="1" applyFont="1" applyFill="1" applyAlignment="1">
      <alignment horizontal="center" vertical="top"/>
    </xf>
    <xf numFmtId="0" fontId="22" fillId="33" borderId="0" xfId="0" applyFont="1" applyFill="1" applyAlignment="1">
      <alignment horizontal="left" vertical="top" wrapText="1"/>
    </xf>
    <xf numFmtId="0" fontId="22" fillId="33" borderId="0" xfId="0" applyFont="1" applyFill="1" applyAlignment="1">
      <alignment horizontal="center" vertical="top"/>
    </xf>
    <xf numFmtId="0" fontId="22" fillId="33" borderId="0" xfId="0" applyNumberFormat="1" applyFont="1" applyFill="1" applyAlignment="1">
      <alignment horizontal="right" vertical="top"/>
    </xf>
    <xf numFmtId="49" fontId="22" fillId="33" borderId="0" xfId="0" applyNumberFormat="1" applyFont="1" applyFill="1" applyAlignment="1">
      <alignment horizontal="right" vertical="top"/>
    </xf>
    <xf numFmtId="0" fontId="22" fillId="0" borderId="0" xfId="0" applyFont="1"/>
    <xf numFmtId="0" fontId="31" fillId="33" borderId="10" xfId="0" applyFont="1" applyFill="1" applyBorder="1" applyAlignment="1">
      <alignment horizontal="center" vertical="center"/>
    </xf>
    <xf numFmtId="0" fontId="33" fillId="33" borderId="0" xfId="0" applyFont="1" applyFill="1" applyAlignment="1">
      <alignment vertical="top"/>
    </xf>
    <xf numFmtId="0" fontId="0" fillId="33" borderId="0" xfId="0" applyFont="1" applyFill="1" applyAlignment="1">
      <alignment vertical="top"/>
    </xf>
    <xf numFmtId="0" fontId="0" fillId="33" borderId="0" xfId="0" applyFont="1" applyFill="1" applyAlignment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left" vertical="center" wrapText="1"/>
    </xf>
    <xf numFmtId="0" fontId="31" fillId="33" borderId="10" xfId="0" applyFont="1" applyFill="1" applyBorder="1" applyAlignment="1">
      <alignment horizontal="left" vertical="center" wrapText="1"/>
    </xf>
    <xf numFmtId="0" fontId="35" fillId="33" borderId="0" xfId="0" applyFont="1" applyFill="1" applyAlignment="1">
      <alignment vertical="center"/>
    </xf>
    <xf numFmtId="0" fontId="19" fillId="0" borderId="0" xfId="0" applyFont="1" applyFill="1" applyAlignment="1">
      <alignment vertical="top"/>
    </xf>
    <xf numFmtId="0" fontId="25" fillId="0" borderId="10" xfId="0" applyFont="1" applyFill="1" applyBorder="1" applyAlignment="1">
      <alignment wrapText="1"/>
    </xf>
    <xf numFmtId="0" fontId="25" fillId="0" borderId="0" xfId="0" applyFont="1" applyFill="1" applyAlignment="1">
      <alignment vertical="top"/>
    </xf>
    <xf numFmtId="0" fontId="19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wrapText="1"/>
    </xf>
    <xf numFmtId="165" fontId="25" fillId="0" borderId="10" xfId="0" applyNumberFormat="1" applyFont="1" applyFill="1" applyBorder="1" applyAlignment="1">
      <alignment horizontal="center"/>
    </xf>
    <xf numFmtId="0" fontId="25" fillId="33" borderId="10" xfId="0" applyFont="1" applyFill="1" applyBorder="1" applyAlignment="1">
      <alignment horizontal="center"/>
    </xf>
    <xf numFmtId="0" fontId="0" fillId="33" borderId="10" xfId="0" applyFont="1" applyFill="1" applyBorder="1" applyAlignment="1">
      <alignment vertical="top"/>
    </xf>
    <xf numFmtId="0" fontId="0" fillId="33" borderId="10" xfId="0" applyFont="1" applyFill="1" applyBorder="1" applyAlignment="1">
      <alignment vertical="center"/>
    </xf>
    <xf numFmtId="0" fontId="25" fillId="33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vertical="top"/>
    </xf>
    <xf numFmtId="0" fontId="19" fillId="33" borderId="10" xfId="0" applyFont="1" applyFill="1" applyBorder="1" applyAlignment="1">
      <alignment horizontal="left" vertical="center" wrapText="1"/>
    </xf>
    <xf numFmtId="2" fontId="19" fillId="33" borderId="10" xfId="0" applyNumberFormat="1" applyFont="1" applyFill="1" applyBorder="1" applyAlignment="1">
      <alignment horizontal="center" vertical="center" wrapText="1"/>
    </xf>
    <xf numFmtId="165" fontId="25" fillId="33" borderId="10" xfId="0" applyNumberFormat="1" applyFont="1" applyFill="1" applyBorder="1" applyAlignment="1">
      <alignment horizontal="center"/>
    </xf>
    <xf numFmtId="0" fontId="28" fillId="33" borderId="10" xfId="0" applyFont="1" applyFill="1" applyBorder="1" applyAlignment="1">
      <alignment vertical="center"/>
    </xf>
    <xf numFmtId="0" fontId="28" fillId="33" borderId="0" xfId="0" applyFont="1" applyFill="1" applyAlignment="1">
      <alignment vertical="center"/>
    </xf>
    <xf numFmtId="0" fontId="18" fillId="33" borderId="10" xfId="0" applyFont="1" applyFill="1" applyBorder="1" applyAlignment="1">
      <alignment vertical="top"/>
    </xf>
    <xf numFmtId="0" fontId="18" fillId="33" borderId="0" xfId="0" applyFont="1" applyFill="1" applyAlignment="1">
      <alignment vertical="top"/>
    </xf>
    <xf numFmtId="0" fontId="37" fillId="33" borderId="10" xfId="0" applyFont="1" applyFill="1" applyBorder="1" applyAlignment="1">
      <alignment horizontal="left" vertical="top"/>
    </xf>
    <xf numFmtId="0" fontId="37" fillId="33" borderId="0" xfId="0" applyFont="1" applyFill="1" applyAlignment="1">
      <alignment horizontal="left" vertical="top"/>
    </xf>
    <xf numFmtId="165" fontId="25" fillId="0" borderId="10" xfId="0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0" fontId="0" fillId="0" borderId="0" xfId="0" applyFont="1" applyFill="1" applyAlignment="1">
      <alignment vertical="center"/>
    </xf>
    <xf numFmtId="3" fontId="19" fillId="33" borderId="10" xfId="0" applyNumberFormat="1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/>
    </xf>
    <xf numFmtId="0" fontId="24" fillId="33" borderId="10" xfId="0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/>
    </xf>
    <xf numFmtId="0" fontId="28" fillId="35" borderId="0" xfId="0" applyFont="1" applyFill="1" applyAlignment="1">
      <alignment vertical="center"/>
    </xf>
    <xf numFmtId="0" fontId="18" fillId="35" borderId="0" xfId="0" applyFont="1" applyFill="1" applyAlignment="1">
      <alignment vertical="top"/>
    </xf>
    <xf numFmtId="0" fontId="19" fillId="33" borderId="10" xfId="0" applyFont="1" applyFill="1" applyBorder="1" applyAlignment="1">
      <alignment horizontal="left" vertical="top" wrapText="1"/>
    </xf>
    <xf numFmtId="0" fontId="19" fillId="33" borderId="13" xfId="0" applyFont="1" applyFill="1" applyBorder="1" applyAlignment="1">
      <alignment horizontal="left" vertical="top" wrapText="1"/>
    </xf>
    <xf numFmtId="1" fontId="19" fillId="33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/>
    </xf>
    <xf numFmtId="0" fontId="25" fillId="0" borderId="11" xfId="0" applyFont="1" applyFill="1" applyBorder="1" applyAlignment="1">
      <alignment vertical="center" wrapText="1"/>
    </xf>
    <xf numFmtId="1" fontId="25" fillId="0" borderId="11" xfId="0" applyNumberFormat="1" applyFont="1" applyFill="1" applyBorder="1" applyAlignment="1">
      <alignment horizontal="center" vertical="center"/>
    </xf>
    <xf numFmtId="0" fontId="37" fillId="35" borderId="0" xfId="0" applyFont="1" applyFill="1" applyAlignment="1">
      <alignment horizontal="left" vertical="center"/>
    </xf>
    <xf numFmtId="0" fontId="37" fillId="35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left"/>
    </xf>
    <xf numFmtId="165" fontId="19" fillId="0" borderId="10" xfId="0" applyNumberFormat="1" applyFont="1" applyFill="1" applyBorder="1" applyAlignment="1">
      <alignment horizontal="center" wrapText="1"/>
    </xf>
    <xf numFmtId="0" fontId="19" fillId="33" borderId="0" xfId="0" applyFont="1" applyFill="1" applyAlignment="1">
      <alignment vertical="top"/>
    </xf>
    <xf numFmtId="0" fontId="31" fillId="33" borderId="10" xfId="0" applyFont="1" applyFill="1" applyBorder="1" applyAlignment="1">
      <alignment horizontal="center" vertical="center" wrapText="1"/>
    </xf>
    <xf numFmtId="165" fontId="25" fillId="33" borderId="10" xfId="0" applyNumberFormat="1" applyFont="1" applyFill="1" applyBorder="1" applyAlignment="1">
      <alignment horizontal="center" vertical="center"/>
    </xf>
    <xf numFmtId="0" fontId="0" fillId="36" borderId="0" xfId="0" applyFont="1" applyFill="1" applyAlignment="1">
      <alignment vertical="center"/>
    </xf>
    <xf numFmtId="0" fontId="25" fillId="36" borderId="10" xfId="0" applyFont="1" applyFill="1" applyBorder="1" applyAlignment="1">
      <alignment horizontal="left" vertical="center" wrapText="1"/>
    </xf>
    <xf numFmtId="0" fontId="31" fillId="36" borderId="10" xfId="0" applyFont="1" applyFill="1" applyBorder="1" applyAlignment="1">
      <alignment horizontal="center" vertical="center"/>
    </xf>
    <xf numFmtId="0" fontId="31" fillId="36" borderId="10" xfId="0" applyFont="1" applyFill="1" applyBorder="1" applyAlignment="1">
      <alignment horizontal="left" vertical="center"/>
    </xf>
    <xf numFmtId="0" fontId="19" fillId="36" borderId="10" xfId="0" applyFont="1" applyFill="1" applyBorder="1" applyAlignment="1">
      <alignment horizontal="center" vertical="center" wrapText="1"/>
    </xf>
    <xf numFmtId="165" fontId="25" fillId="36" borderId="10" xfId="0" applyNumberFormat="1" applyFont="1" applyFill="1" applyBorder="1" applyAlignment="1">
      <alignment horizontal="center" vertical="center"/>
    </xf>
    <xf numFmtId="0" fontId="25" fillId="36" borderId="10" xfId="0" applyFont="1" applyFill="1" applyBorder="1" applyAlignment="1">
      <alignment horizontal="center" vertical="center"/>
    </xf>
    <xf numFmtId="0" fontId="35" fillId="36" borderId="10" xfId="0" applyFont="1" applyFill="1" applyBorder="1" applyAlignment="1">
      <alignment vertical="center"/>
    </xf>
    <xf numFmtId="0" fontId="38" fillId="36" borderId="0" xfId="0" applyFont="1" applyFill="1" applyAlignment="1">
      <alignment vertical="center"/>
    </xf>
    <xf numFmtId="0" fontId="31" fillId="36" borderId="10" xfId="0" applyFont="1" applyFill="1" applyBorder="1" applyAlignment="1">
      <alignment horizontal="center" vertical="center" wrapText="1"/>
    </xf>
    <xf numFmtId="1" fontId="25" fillId="36" borderId="10" xfId="0" applyNumberFormat="1" applyFont="1" applyFill="1" applyBorder="1" applyAlignment="1">
      <alignment horizontal="center" vertical="center"/>
    </xf>
    <xf numFmtId="165" fontId="25" fillId="36" borderId="10" xfId="0" applyNumberFormat="1" applyFont="1" applyFill="1" applyBorder="1" applyAlignment="1">
      <alignment horizontal="center"/>
    </xf>
    <xf numFmtId="0" fontId="25" fillId="36" borderId="10" xfId="0" applyFont="1" applyFill="1" applyBorder="1" applyAlignment="1">
      <alignment vertical="top"/>
    </xf>
    <xf numFmtId="0" fontId="18" fillId="36" borderId="0" xfId="0" applyFont="1" applyFill="1" applyAlignment="1">
      <alignment vertical="top"/>
    </xf>
    <xf numFmtId="0" fontId="25" fillId="0" borderId="10" xfId="0" applyFont="1" applyFill="1" applyBorder="1" applyAlignment="1">
      <alignment vertical="center" wrapText="1"/>
    </xf>
    <xf numFmtId="2" fontId="19" fillId="0" borderId="10" xfId="0" applyNumberFormat="1" applyFont="1" applyFill="1" applyBorder="1" applyAlignment="1">
      <alignment horizontal="center" vertical="center" wrapText="1"/>
    </xf>
    <xf numFmtId="0" fontId="21" fillId="33" borderId="0" xfId="42" applyFont="1" applyFill="1" applyBorder="1" applyAlignment="1">
      <alignment horizontal="center"/>
    </xf>
    <xf numFmtId="16" fontId="19" fillId="33" borderId="10" xfId="0" applyNumberFormat="1" applyFont="1" applyFill="1" applyBorder="1" applyAlignment="1">
      <alignment horizontal="center" vertical="center" wrapText="1"/>
    </xf>
    <xf numFmtId="1" fontId="25" fillId="33" borderId="10" xfId="0" applyNumberFormat="1" applyFont="1" applyFill="1" applyBorder="1" applyAlignment="1">
      <alignment horizontal="center"/>
    </xf>
    <xf numFmtId="166" fontId="25" fillId="33" borderId="10" xfId="0" applyNumberFormat="1" applyFont="1" applyFill="1" applyBorder="1" applyAlignment="1">
      <alignment horizontal="center"/>
    </xf>
    <xf numFmtId="0" fontId="19" fillId="36" borderId="13" xfId="0" applyFont="1" applyFill="1" applyBorder="1" applyAlignment="1">
      <alignment horizontal="center" vertical="center" wrapText="1"/>
    </xf>
    <xf numFmtId="0" fontId="25" fillId="36" borderId="14" xfId="0" applyFont="1" applyFill="1" applyBorder="1" applyAlignment="1">
      <alignment horizontal="left" vertical="center" wrapText="1"/>
    </xf>
    <xf numFmtId="0" fontId="31" fillId="36" borderId="10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left" vertical="center" wrapText="1"/>
    </xf>
    <xf numFmtId="0" fontId="31" fillId="36" borderId="22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165" fontId="25" fillId="36" borderId="23" xfId="0" applyNumberFormat="1" applyFont="1" applyFill="1" applyBorder="1" applyAlignment="1">
      <alignment horizontal="center" vertical="center"/>
    </xf>
    <xf numFmtId="167" fontId="39" fillId="36" borderId="0" xfId="0" applyNumberFormat="1" applyFont="1" applyFill="1" applyBorder="1" applyAlignment="1">
      <alignment vertical="center"/>
    </xf>
    <xf numFmtId="0" fontId="19" fillId="36" borderId="24" xfId="0" applyFont="1" applyFill="1" applyBorder="1" applyAlignment="1">
      <alignment horizontal="center" vertical="center" wrapText="1"/>
    </xf>
    <xf numFmtId="0" fontId="25" fillId="36" borderId="24" xfId="0" applyFont="1" applyFill="1" applyBorder="1" applyAlignment="1">
      <alignment horizontal="left" vertical="center" wrapText="1"/>
    </xf>
    <xf numFmtId="3" fontId="19" fillId="36" borderId="24" xfId="0" applyNumberFormat="1" applyFont="1" applyFill="1" applyBorder="1" applyAlignment="1">
      <alignment horizontal="center" vertical="center" wrapText="1"/>
    </xf>
    <xf numFmtId="166" fontId="25" fillId="36" borderId="10" xfId="0" applyNumberFormat="1" applyFont="1" applyFill="1" applyBorder="1" applyAlignment="1">
      <alignment horizontal="center" vertical="center"/>
    </xf>
    <xf numFmtId="0" fontId="31" fillId="33" borderId="19" xfId="0" applyFont="1" applyFill="1" applyBorder="1" applyAlignment="1">
      <alignment horizontal="center" vertical="center" wrapText="1"/>
    </xf>
    <xf numFmtId="0" fontId="36" fillId="34" borderId="21" xfId="0" applyFont="1" applyFill="1" applyBorder="1" applyAlignment="1">
      <alignment horizontal="left" vertical="center" wrapText="1"/>
    </xf>
    <xf numFmtId="0" fontId="36" fillId="34" borderId="12" xfId="0" applyFont="1" applyFill="1" applyBorder="1" applyAlignment="1">
      <alignment horizontal="left" vertical="center" wrapText="1"/>
    </xf>
    <xf numFmtId="0" fontId="36" fillId="33" borderId="21" xfId="0" applyFont="1" applyFill="1" applyBorder="1" applyAlignment="1">
      <alignment horizontal="left" vertical="center" wrapText="1"/>
    </xf>
    <xf numFmtId="0" fontId="36" fillId="33" borderId="12" xfId="0" applyFont="1" applyFill="1" applyBorder="1" applyAlignment="1">
      <alignment horizontal="left" vertical="center" wrapText="1"/>
    </xf>
    <xf numFmtId="0" fontId="34" fillId="33" borderId="11" xfId="0" applyFont="1" applyFill="1" applyBorder="1" applyAlignment="1">
      <alignment horizontal="left" vertical="center"/>
    </xf>
    <xf numFmtId="0" fontId="34" fillId="33" borderId="12" xfId="0" applyFont="1" applyFill="1" applyBorder="1" applyAlignment="1">
      <alignment horizontal="left" vertical="center"/>
    </xf>
    <xf numFmtId="0" fontId="34" fillId="33" borderId="18" xfId="0" applyFont="1" applyFill="1" applyBorder="1" applyAlignment="1">
      <alignment horizontal="left" vertical="center"/>
    </xf>
    <xf numFmtId="0" fontId="34" fillId="34" borderId="11" xfId="0" applyFont="1" applyFill="1" applyBorder="1" applyAlignment="1">
      <alignment horizontal="left" vertical="center"/>
    </xf>
    <xf numFmtId="0" fontId="34" fillId="34" borderId="12" xfId="0" applyFont="1" applyFill="1" applyBorder="1" applyAlignment="1">
      <alignment horizontal="left" vertical="center"/>
    </xf>
    <xf numFmtId="0" fontId="34" fillId="34" borderId="18" xfId="0" applyFont="1" applyFill="1" applyBorder="1" applyAlignment="1">
      <alignment horizontal="left" vertical="center"/>
    </xf>
    <xf numFmtId="0" fontId="36" fillId="34" borderId="11" xfId="0" applyFont="1" applyFill="1" applyBorder="1" applyAlignment="1">
      <alignment horizontal="left" vertical="center" wrapText="1"/>
    </xf>
    <xf numFmtId="0" fontId="36" fillId="34" borderId="18" xfId="0" applyFont="1" applyFill="1" applyBorder="1" applyAlignment="1">
      <alignment horizontal="left" vertical="center" wrapText="1"/>
    </xf>
    <xf numFmtId="0" fontId="34" fillId="37" borderId="11" xfId="0" applyFont="1" applyFill="1" applyBorder="1" applyAlignment="1">
      <alignment horizontal="left" vertical="center"/>
    </xf>
    <xf numFmtId="0" fontId="34" fillId="37" borderId="12" xfId="0" applyFont="1" applyFill="1" applyBorder="1" applyAlignment="1">
      <alignment horizontal="left" vertical="center"/>
    </xf>
    <xf numFmtId="0" fontId="34" fillId="36" borderId="11" xfId="0" applyFont="1" applyFill="1" applyBorder="1" applyAlignment="1">
      <alignment horizontal="left" vertical="center"/>
    </xf>
    <xf numFmtId="0" fontId="34" fillId="36" borderId="12" xfId="0" applyFont="1" applyFill="1" applyBorder="1" applyAlignment="1">
      <alignment horizontal="left" vertical="center"/>
    </xf>
    <xf numFmtId="0" fontId="34" fillId="36" borderId="18" xfId="0" applyFont="1" applyFill="1" applyBorder="1" applyAlignment="1">
      <alignment horizontal="left" vertical="center"/>
    </xf>
    <xf numFmtId="0" fontId="36" fillId="37" borderId="11" xfId="0" applyFont="1" applyFill="1" applyBorder="1" applyAlignment="1">
      <alignment horizontal="left" vertical="center"/>
    </xf>
    <xf numFmtId="0" fontId="36" fillId="37" borderId="12" xfId="0" applyFont="1" applyFill="1" applyBorder="1" applyAlignment="1">
      <alignment horizontal="left" vertical="center"/>
    </xf>
    <xf numFmtId="0" fontId="34" fillId="36" borderId="15" xfId="0" applyFont="1" applyFill="1" applyBorder="1" applyAlignment="1">
      <alignment horizontal="left" vertical="center"/>
    </xf>
    <xf numFmtId="0" fontId="34" fillId="36" borderId="20" xfId="0" applyFont="1" applyFill="1" applyBorder="1" applyAlignment="1">
      <alignment horizontal="left" vertical="center"/>
    </xf>
    <xf numFmtId="0" fontId="20" fillId="33" borderId="0" xfId="0" applyFont="1" applyFill="1" applyBorder="1" applyAlignment="1">
      <alignment horizontal="right" vertical="center"/>
    </xf>
    <xf numFmtId="0" fontId="32" fillId="33" borderId="10" xfId="0" applyFont="1" applyFill="1" applyBorder="1" applyAlignment="1">
      <alignment horizontal="center" vertical="center"/>
    </xf>
    <xf numFmtId="0" fontId="25" fillId="33" borderId="0" xfId="0" applyFont="1" applyFill="1" applyAlignment="1">
      <alignment horizontal="center" vertical="center"/>
    </xf>
    <xf numFmtId="0" fontId="20" fillId="33" borderId="0" xfId="0" applyFont="1" applyFill="1" applyBorder="1" applyAlignment="1">
      <alignment horizontal="center" vertical="center"/>
    </xf>
    <xf numFmtId="0" fontId="24" fillId="33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0" fontId="23" fillId="33" borderId="13" xfId="42" applyFont="1" applyFill="1" applyBorder="1" applyAlignment="1">
      <alignment horizontal="center" vertical="center" wrapText="1"/>
    </xf>
    <xf numFmtId="0" fontId="24" fillId="33" borderId="14" xfId="42" applyFont="1" applyFill="1" applyBorder="1" applyAlignment="1">
      <alignment vertical="center" wrapText="1"/>
    </xf>
    <xf numFmtId="0" fontId="23" fillId="33" borderId="10" xfId="42" applyFont="1" applyFill="1" applyBorder="1" applyAlignment="1">
      <alignment horizontal="center" vertical="center" wrapText="1"/>
    </xf>
    <xf numFmtId="49" fontId="23" fillId="33" borderId="13" xfId="42" applyNumberFormat="1" applyFont="1" applyFill="1" applyBorder="1" applyAlignment="1">
      <alignment horizontal="center" vertical="center" wrapText="1"/>
    </xf>
    <xf numFmtId="49" fontId="23" fillId="33" borderId="14" xfId="42" applyNumberFormat="1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vertical="center"/>
    </xf>
    <xf numFmtId="0" fontId="23" fillId="33" borderId="15" xfId="42" applyFont="1" applyFill="1" applyBorder="1" applyAlignment="1">
      <alignment horizontal="center" vertical="top" wrapText="1"/>
    </xf>
    <xf numFmtId="0" fontId="23" fillId="33" borderId="16" xfId="42" applyFont="1" applyFill="1" applyBorder="1" applyAlignment="1">
      <alignment horizontal="center" vertical="top" wrapText="1"/>
    </xf>
    <xf numFmtId="0" fontId="20" fillId="33" borderId="0" xfId="42" applyFont="1" applyFill="1" applyAlignment="1">
      <alignment horizontal="center"/>
    </xf>
    <xf numFmtId="0" fontId="21" fillId="33" borderId="0" xfId="42" applyFont="1" applyFill="1" applyBorder="1" applyAlignment="1">
      <alignment horizontal="center"/>
    </xf>
    <xf numFmtId="0" fontId="40" fillId="33" borderId="0" xfId="0" applyFont="1" applyFill="1" applyAlignment="1">
      <alignment horizontal="right" vertical="center"/>
    </xf>
  </cellXfs>
  <cellStyles count="46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Денежный 2" xfId="43" xr:uid="{00000000-0005-0000-0000-00001B000000}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5000000}"/>
    <cellStyle name="Обычный 3" xfId="44" xr:uid="{00000000-0005-0000-0000-000026000000}"/>
    <cellStyle name="Обычный 4" xfId="45" xr:uid="{00000000-0005-0000-0000-000027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72</xdr:row>
      <xdr:rowOff>0</xdr:rowOff>
    </xdr:from>
    <xdr:ext cx="76200" cy="2000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146435" y="110590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72</xdr:row>
      <xdr:rowOff>0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146435" y="110590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7706169" y="1005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506019" y="7753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696394" y="895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696394" y="895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696394" y="895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696394" y="895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696394" y="895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477319" y="553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477319" y="553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477319" y="553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7706169" y="10908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7706169" y="10908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7706169" y="10908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7706169" y="10908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7706169" y="10908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19494</xdr:colOff>
      <xdr:row>72</xdr:row>
      <xdr:rowOff>0</xdr:rowOff>
    </xdr:from>
    <xdr:ext cx="76200" cy="20002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715444" y="72793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696394" y="5524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696394" y="5524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696394" y="5524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696394" y="5524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696394" y="5524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477319" y="553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477319" y="512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477319" y="532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72</xdr:row>
      <xdr:rowOff>0</xdr:rowOff>
    </xdr:from>
    <xdr:ext cx="76200" cy="20002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7146435" y="123544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72</xdr:row>
      <xdr:rowOff>0</xdr:rowOff>
    </xdr:from>
    <xdr:ext cx="76200" cy="20002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7146435" y="123544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390969</xdr:colOff>
      <xdr:row>72</xdr:row>
      <xdr:rowOff>0</xdr:rowOff>
    </xdr:from>
    <xdr:ext cx="76200" cy="20002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477319" y="553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7706169" y="108607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7706169" y="108607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7706169" y="108607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7706169" y="108607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72</xdr:row>
      <xdr:rowOff>0</xdr:rowOff>
    </xdr:from>
    <xdr:ext cx="76200" cy="20002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7706169" y="108607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431451</xdr:colOff>
      <xdr:row>70</xdr:row>
      <xdr:rowOff>202406</xdr:rowOff>
    </xdr:from>
    <xdr:ext cx="76200" cy="20002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527326" y="1918096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431451</xdr:colOff>
      <xdr:row>69</xdr:row>
      <xdr:rowOff>202406</xdr:rowOff>
    </xdr:from>
    <xdr:ext cx="76200" cy="20002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527326" y="1918096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431451</xdr:colOff>
      <xdr:row>70</xdr:row>
      <xdr:rowOff>0</xdr:rowOff>
    </xdr:from>
    <xdr:ext cx="76200" cy="20002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527326" y="1918096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2"/>
  <sheetViews>
    <sheetView tabSelected="1" view="pageBreakPreview" zoomScale="80" zoomScaleNormal="100" zoomScaleSheetLayoutView="80" workbookViewId="0">
      <selection activeCell="F1" sqref="F1:H1"/>
    </sheetView>
  </sheetViews>
  <sheetFormatPr defaultColWidth="9.1796875" defaultRowHeight="14" x14ac:dyDescent="0.3"/>
  <cols>
    <col min="1" max="1" width="7.453125" style="23" customWidth="1"/>
    <col min="2" max="2" width="68.81640625" style="23" customWidth="1"/>
    <col min="3" max="3" width="9.1796875" style="23" customWidth="1"/>
    <col min="4" max="4" width="14.26953125" style="29" customWidth="1"/>
    <col min="5" max="5" width="12.81640625" style="23" customWidth="1"/>
    <col min="6" max="6" width="13.7265625" style="23" customWidth="1"/>
    <col min="7" max="7" width="11.7265625" style="23" customWidth="1"/>
    <col min="8" max="8" width="18" style="23" customWidth="1"/>
    <col min="9" max="9" width="9.1796875" style="1"/>
    <col min="10" max="10" width="11" style="1" customWidth="1"/>
    <col min="11" max="16384" width="9.1796875" style="1"/>
  </cols>
  <sheetData>
    <row r="1" spans="1:10" ht="16.5" x14ac:dyDescent="0.35">
      <c r="A1" s="12"/>
      <c r="B1" s="12"/>
      <c r="C1" s="13"/>
      <c r="D1" s="12"/>
      <c r="E1" s="12"/>
      <c r="F1" s="177" t="s">
        <v>115</v>
      </c>
      <c r="G1" s="177"/>
      <c r="H1" s="177"/>
      <c r="I1" s="5"/>
      <c r="J1" s="5"/>
    </row>
    <row r="2" spans="1:10" ht="15.5" x14ac:dyDescent="0.35">
      <c r="A2" s="12"/>
      <c r="B2" s="12"/>
      <c r="C2" s="14"/>
      <c r="D2" s="12"/>
      <c r="E2" s="12"/>
      <c r="F2" s="162" t="s">
        <v>9</v>
      </c>
      <c r="G2" s="162"/>
      <c r="H2" s="162"/>
      <c r="I2" s="6"/>
      <c r="J2" s="6"/>
    </row>
    <row r="3" spans="1:10" ht="15.5" x14ac:dyDescent="0.35">
      <c r="A3" s="15" t="s">
        <v>10</v>
      </c>
      <c r="B3" s="15"/>
      <c r="C3" s="16"/>
      <c r="D3" s="16"/>
      <c r="E3" s="163" t="s">
        <v>11</v>
      </c>
      <c r="F3" s="163"/>
      <c r="G3" s="163"/>
      <c r="H3" s="163"/>
      <c r="I3" s="3"/>
      <c r="J3" s="3"/>
    </row>
    <row r="4" spans="1:10" ht="15.5" x14ac:dyDescent="0.35">
      <c r="A4" s="15" t="s">
        <v>33</v>
      </c>
      <c r="B4" s="15"/>
      <c r="C4" s="17"/>
      <c r="D4" s="17"/>
      <c r="E4" s="17"/>
      <c r="F4" s="160" t="s">
        <v>12</v>
      </c>
      <c r="G4" s="160"/>
      <c r="H4" s="160"/>
      <c r="I4" s="3"/>
      <c r="J4" s="3"/>
    </row>
    <row r="5" spans="1:10" ht="15.5" x14ac:dyDescent="0.35">
      <c r="A5" s="15" t="s">
        <v>13</v>
      </c>
      <c r="B5" s="15"/>
      <c r="C5" s="17"/>
      <c r="D5" s="17"/>
      <c r="E5" s="17"/>
      <c r="F5" s="18"/>
      <c r="G5" s="160" t="s">
        <v>14</v>
      </c>
      <c r="H5" s="160"/>
      <c r="I5" s="165"/>
      <c r="J5" s="165"/>
    </row>
    <row r="6" spans="1:10" ht="15.5" x14ac:dyDescent="0.35">
      <c r="A6" s="19" t="s">
        <v>28</v>
      </c>
      <c r="B6" s="15"/>
      <c r="C6" s="17"/>
      <c r="D6" s="17"/>
      <c r="E6" s="17"/>
      <c r="F6" s="20"/>
      <c r="G6" s="18"/>
      <c r="H6" s="20"/>
      <c r="I6" s="3"/>
      <c r="J6" s="4"/>
    </row>
    <row r="7" spans="1:10" ht="15.5" x14ac:dyDescent="0.35">
      <c r="A7" s="15" t="s">
        <v>32</v>
      </c>
      <c r="B7" s="15"/>
      <c r="C7" s="17"/>
      <c r="D7" s="17"/>
      <c r="E7" s="17"/>
      <c r="F7" s="160" t="s">
        <v>29</v>
      </c>
      <c r="G7" s="160"/>
      <c r="H7" s="160"/>
      <c r="I7" s="3"/>
      <c r="J7" s="3"/>
    </row>
    <row r="8" spans="1:10" ht="15.5" x14ac:dyDescent="0.35">
      <c r="A8" s="15" t="s">
        <v>81</v>
      </c>
      <c r="B8" s="15"/>
      <c r="C8" s="17"/>
      <c r="D8" s="17"/>
      <c r="E8" s="17"/>
      <c r="F8" s="160" t="s">
        <v>82</v>
      </c>
      <c r="G8" s="160"/>
      <c r="H8" s="160"/>
      <c r="I8" s="3"/>
      <c r="J8" s="3"/>
    </row>
    <row r="9" spans="1:10" ht="39" customHeight="1" x14ac:dyDescent="0.3">
      <c r="A9" s="175" t="s">
        <v>0</v>
      </c>
      <c r="B9" s="175"/>
      <c r="C9" s="175"/>
      <c r="D9" s="175"/>
      <c r="E9" s="175"/>
      <c r="F9" s="175"/>
      <c r="G9" s="175"/>
      <c r="H9" s="175"/>
    </row>
    <row r="10" spans="1:10" ht="21.75" customHeight="1" x14ac:dyDescent="0.3">
      <c r="A10" s="175" t="s">
        <v>25</v>
      </c>
      <c r="B10" s="175"/>
      <c r="C10" s="175"/>
      <c r="D10" s="175"/>
      <c r="E10" s="175"/>
      <c r="F10" s="175"/>
      <c r="G10" s="175"/>
      <c r="H10" s="175"/>
    </row>
    <row r="11" spans="1:10" ht="25.5" customHeight="1" x14ac:dyDescent="0.35">
      <c r="A11" s="176" t="s">
        <v>83</v>
      </c>
      <c r="B11" s="176"/>
      <c r="C11" s="176"/>
      <c r="D11" s="176"/>
      <c r="E11" s="176"/>
      <c r="F11" s="176"/>
      <c r="G11" s="176"/>
      <c r="H11" s="176"/>
    </row>
    <row r="12" spans="1:10" ht="15.5" x14ac:dyDescent="0.35">
      <c r="A12" s="122"/>
      <c r="B12" s="21"/>
      <c r="C12" s="21"/>
      <c r="D12" s="22"/>
      <c r="E12" s="21"/>
      <c r="F12" s="21"/>
    </row>
    <row r="13" spans="1:10" s="2" customFormat="1" ht="30.75" customHeight="1" x14ac:dyDescent="0.3">
      <c r="A13" s="166" t="s">
        <v>1</v>
      </c>
      <c r="B13" s="168" t="s">
        <v>2</v>
      </c>
      <c r="C13" s="168" t="s">
        <v>3</v>
      </c>
      <c r="D13" s="169" t="s">
        <v>4</v>
      </c>
      <c r="E13" s="173" t="s">
        <v>17</v>
      </c>
      <c r="F13" s="174"/>
      <c r="G13" s="171" t="s">
        <v>15</v>
      </c>
      <c r="H13" s="171" t="s">
        <v>16</v>
      </c>
    </row>
    <row r="14" spans="1:10" s="2" customFormat="1" ht="34.5" customHeight="1" x14ac:dyDescent="0.3">
      <c r="A14" s="167"/>
      <c r="B14" s="168"/>
      <c r="C14" s="168"/>
      <c r="D14" s="170"/>
      <c r="E14" s="24" t="s">
        <v>18</v>
      </c>
      <c r="F14" s="24" t="s">
        <v>19</v>
      </c>
      <c r="G14" s="172"/>
      <c r="H14" s="172"/>
    </row>
    <row r="15" spans="1:10" s="2" customFormat="1" x14ac:dyDescent="0.3">
      <c r="A15" s="25" t="s">
        <v>5</v>
      </c>
      <c r="B15" s="25" t="s">
        <v>6</v>
      </c>
      <c r="C15" s="25" t="s">
        <v>7</v>
      </c>
      <c r="D15" s="26" t="s">
        <v>21</v>
      </c>
      <c r="E15" s="27" t="s">
        <v>22</v>
      </c>
      <c r="F15" s="25" t="s">
        <v>20</v>
      </c>
      <c r="G15" s="28" t="s">
        <v>23</v>
      </c>
      <c r="H15" s="28" t="s">
        <v>24</v>
      </c>
    </row>
    <row r="16" spans="1:10" s="56" customFormat="1" ht="41.25" customHeight="1" x14ac:dyDescent="0.35">
      <c r="A16" s="161" t="s">
        <v>84</v>
      </c>
      <c r="B16" s="161"/>
      <c r="C16" s="161"/>
      <c r="D16" s="161"/>
      <c r="E16" s="161"/>
      <c r="F16" s="161"/>
      <c r="G16" s="161"/>
      <c r="H16" s="161"/>
      <c r="J16" s="57"/>
    </row>
    <row r="17" spans="1:8" s="58" customFormat="1" ht="21" customHeight="1" x14ac:dyDescent="0.35">
      <c r="A17" s="146" t="s">
        <v>40</v>
      </c>
      <c r="B17" s="147"/>
      <c r="C17" s="147"/>
      <c r="D17" s="147"/>
      <c r="E17" s="147"/>
      <c r="F17" s="147"/>
      <c r="G17" s="147"/>
      <c r="H17" s="148"/>
    </row>
    <row r="18" spans="1:8" s="57" customFormat="1" ht="21" customHeight="1" x14ac:dyDescent="0.35">
      <c r="A18" s="143" t="s">
        <v>85</v>
      </c>
      <c r="B18" s="144"/>
      <c r="C18" s="144"/>
      <c r="D18" s="144"/>
      <c r="E18" s="144"/>
      <c r="F18" s="144"/>
      <c r="G18" s="144"/>
      <c r="H18" s="145"/>
    </row>
    <row r="19" spans="1:8" s="58" customFormat="1" ht="29.25" customHeight="1" x14ac:dyDescent="0.35">
      <c r="A19" s="55">
        <v>1</v>
      </c>
      <c r="B19" s="60" t="s">
        <v>55</v>
      </c>
      <c r="C19" s="59" t="s">
        <v>36</v>
      </c>
      <c r="D19" s="95">
        <v>48</v>
      </c>
      <c r="E19" s="73"/>
      <c r="F19" s="73" t="s">
        <v>8</v>
      </c>
      <c r="G19" s="73"/>
      <c r="H19" s="72"/>
    </row>
    <row r="20" spans="1:8" s="58" customFormat="1" ht="21" customHeight="1" x14ac:dyDescent="0.35">
      <c r="A20" s="146" t="s">
        <v>41</v>
      </c>
      <c r="B20" s="147"/>
      <c r="C20" s="147"/>
      <c r="D20" s="147"/>
      <c r="E20" s="147"/>
      <c r="F20" s="147"/>
      <c r="G20" s="147"/>
      <c r="H20" s="148"/>
    </row>
    <row r="21" spans="1:8" s="57" customFormat="1" ht="21" customHeight="1" x14ac:dyDescent="0.35">
      <c r="A21" s="143" t="s">
        <v>42</v>
      </c>
      <c r="B21" s="144"/>
      <c r="C21" s="144"/>
      <c r="D21" s="144"/>
      <c r="E21" s="144"/>
      <c r="F21" s="144"/>
      <c r="G21" s="144"/>
      <c r="H21" s="145"/>
    </row>
    <row r="22" spans="1:8" s="57" customFormat="1" ht="46.5" x14ac:dyDescent="0.35">
      <c r="A22" s="59">
        <f>A19+1</f>
        <v>2</v>
      </c>
      <c r="B22" s="60" t="s">
        <v>101</v>
      </c>
      <c r="C22" s="59" t="s">
        <v>86</v>
      </c>
      <c r="D22" s="123" t="s">
        <v>108</v>
      </c>
      <c r="E22" s="73"/>
      <c r="F22" s="73" t="s">
        <v>8</v>
      </c>
      <c r="G22" s="73"/>
      <c r="H22" s="71"/>
    </row>
    <row r="23" spans="1:8" s="58" customFormat="1" ht="32.25" customHeight="1" x14ac:dyDescent="0.35">
      <c r="A23" s="143" t="s">
        <v>43</v>
      </c>
      <c r="B23" s="144"/>
      <c r="C23" s="144"/>
      <c r="D23" s="144"/>
      <c r="E23" s="145"/>
      <c r="F23" s="72"/>
      <c r="G23" s="72"/>
      <c r="H23" s="72"/>
    </row>
    <row r="24" spans="1:8" s="58" customFormat="1" ht="77.5" x14ac:dyDescent="0.35">
      <c r="A24" s="59">
        <f>A22+1</f>
        <v>3</v>
      </c>
      <c r="B24" s="60" t="s">
        <v>102</v>
      </c>
      <c r="C24" s="59" t="s">
        <v>87</v>
      </c>
      <c r="D24" s="123" t="s">
        <v>110</v>
      </c>
      <c r="E24" s="73" t="s">
        <v>8</v>
      </c>
      <c r="F24" s="72"/>
      <c r="G24" s="73"/>
      <c r="H24" s="72"/>
    </row>
    <row r="25" spans="1:8" s="58" customFormat="1" ht="19.5" customHeight="1" x14ac:dyDescent="0.35">
      <c r="A25" s="143" t="s">
        <v>44</v>
      </c>
      <c r="B25" s="144"/>
      <c r="C25" s="144"/>
      <c r="D25" s="144"/>
      <c r="E25" s="145"/>
      <c r="F25" s="72"/>
      <c r="G25" s="72"/>
      <c r="H25" s="72"/>
    </row>
    <row r="26" spans="1:8" s="58" customFormat="1" ht="62" x14ac:dyDescent="0.35">
      <c r="A26" s="59">
        <f>A24+1</f>
        <v>4</v>
      </c>
      <c r="B26" s="60" t="s">
        <v>103</v>
      </c>
      <c r="C26" s="59" t="s">
        <v>86</v>
      </c>
      <c r="D26" s="59" t="s">
        <v>88</v>
      </c>
      <c r="E26" s="70"/>
      <c r="F26" s="73" t="s">
        <v>8</v>
      </c>
      <c r="G26" s="72"/>
      <c r="H26" s="72"/>
    </row>
    <row r="27" spans="1:8" s="57" customFormat="1" ht="62" x14ac:dyDescent="0.35">
      <c r="A27" s="59">
        <f>A26+1</f>
        <v>5</v>
      </c>
      <c r="B27" s="60" t="s">
        <v>104</v>
      </c>
      <c r="C27" s="59" t="s">
        <v>86</v>
      </c>
      <c r="D27" s="59" t="s">
        <v>89</v>
      </c>
      <c r="E27" s="70"/>
      <c r="F27" s="73" t="s">
        <v>8</v>
      </c>
      <c r="G27" s="71"/>
      <c r="H27" s="71"/>
    </row>
    <row r="28" spans="1:8" s="57" customFormat="1" ht="15.5" x14ac:dyDescent="0.35">
      <c r="A28" s="59">
        <f>A27+1</f>
        <v>6</v>
      </c>
      <c r="B28" s="60" t="s">
        <v>59</v>
      </c>
      <c r="C28" s="59" t="s">
        <v>38</v>
      </c>
      <c r="D28" s="87">
        <v>2</v>
      </c>
      <c r="E28" s="88"/>
      <c r="F28" s="73" t="s">
        <v>8</v>
      </c>
      <c r="G28" s="71"/>
      <c r="H28" s="71"/>
    </row>
    <row r="29" spans="1:8" s="57" customFormat="1" ht="15.5" x14ac:dyDescent="0.35">
      <c r="A29" s="59">
        <f>A28+1</f>
        <v>7</v>
      </c>
      <c r="B29" s="60" t="s">
        <v>58</v>
      </c>
      <c r="C29" s="59" t="s">
        <v>38</v>
      </c>
      <c r="D29" s="87">
        <v>2</v>
      </c>
      <c r="E29" s="88"/>
      <c r="F29" s="73" t="s">
        <v>8</v>
      </c>
      <c r="G29" s="71"/>
      <c r="H29" s="71"/>
    </row>
    <row r="30" spans="1:8" s="58" customFormat="1" ht="18" x14ac:dyDescent="0.35">
      <c r="A30" s="143" t="s">
        <v>45</v>
      </c>
      <c r="B30" s="144"/>
      <c r="C30" s="144"/>
      <c r="D30" s="144"/>
      <c r="E30" s="145"/>
      <c r="F30" s="72"/>
      <c r="G30" s="72"/>
      <c r="H30" s="72"/>
    </row>
    <row r="31" spans="1:8" s="58" customFormat="1" ht="31" x14ac:dyDescent="0.35">
      <c r="A31" s="55">
        <f>A29+1</f>
        <v>8</v>
      </c>
      <c r="B31" s="61" t="s">
        <v>105</v>
      </c>
      <c r="C31" s="55" t="s">
        <v>38</v>
      </c>
      <c r="D31" s="55">
        <v>129</v>
      </c>
      <c r="E31" s="55"/>
      <c r="F31" s="73" t="s">
        <v>8</v>
      </c>
      <c r="G31" s="72"/>
      <c r="H31" s="72"/>
    </row>
    <row r="32" spans="1:8" s="58" customFormat="1" ht="18" x14ac:dyDescent="0.35">
      <c r="A32" s="143" t="s">
        <v>60</v>
      </c>
      <c r="B32" s="144"/>
      <c r="C32" s="144"/>
      <c r="D32" s="144"/>
      <c r="E32" s="144"/>
      <c r="F32" s="144"/>
      <c r="G32" s="144"/>
      <c r="H32" s="144"/>
    </row>
    <row r="33" spans="1:13" s="91" customFormat="1" ht="15.5" x14ac:dyDescent="0.35">
      <c r="A33" s="138">
        <f>A31+1</f>
        <v>9</v>
      </c>
      <c r="B33" s="75" t="s">
        <v>50</v>
      </c>
      <c r="C33" s="89" t="s">
        <v>37</v>
      </c>
      <c r="D33" s="90">
        <f>4*0.32</f>
        <v>1.28</v>
      </c>
      <c r="E33" s="69"/>
      <c r="F33" s="73" t="s">
        <v>8</v>
      </c>
      <c r="G33" s="69"/>
      <c r="H33" s="69"/>
    </row>
    <row r="34" spans="1:13" s="92" customFormat="1" ht="15.5" x14ac:dyDescent="0.35">
      <c r="A34" s="138">
        <f>A33+1</f>
        <v>10</v>
      </c>
      <c r="B34" s="60" t="s">
        <v>63</v>
      </c>
      <c r="C34" s="89" t="s">
        <v>37</v>
      </c>
      <c r="D34" s="90">
        <f>4*0.5</f>
        <v>2</v>
      </c>
      <c r="E34" s="69"/>
      <c r="F34" s="73" t="s">
        <v>8</v>
      </c>
      <c r="G34" s="69"/>
      <c r="H34" s="69"/>
    </row>
    <row r="35" spans="1:13" s="58" customFormat="1" ht="18" x14ac:dyDescent="0.35">
      <c r="A35" s="143" t="s">
        <v>62</v>
      </c>
      <c r="B35" s="144"/>
      <c r="C35" s="144"/>
      <c r="D35" s="144"/>
      <c r="E35" s="144"/>
      <c r="F35" s="144"/>
      <c r="G35" s="144"/>
      <c r="H35" s="144"/>
    </row>
    <row r="36" spans="1:13" s="91" customFormat="1" ht="21.75" customHeight="1" x14ac:dyDescent="0.35">
      <c r="A36" s="138">
        <f>A34+1</f>
        <v>11</v>
      </c>
      <c r="B36" s="93" t="s">
        <v>65</v>
      </c>
      <c r="C36" s="89" t="s">
        <v>36</v>
      </c>
      <c r="D36" s="125">
        <v>0.3</v>
      </c>
      <c r="E36" s="69"/>
      <c r="F36" s="73" t="s">
        <v>8</v>
      </c>
      <c r="G36" s="69"/>
      <c r="H36" s="69"/>
    </row>
    <row r="37" spans="1:13" s="91" customFormat="1" ht="34.5" customHeight="1" x14ac:dyDescent="0.35">
      <c r="A37" s="138">
        <f>A36+1</f>
        <v>12</v>
      </c>
      <c r="B37" s="94" t="s">
        <v>64</v>
      </c>
      <c r="C37" s="89" t="s">
        <v>61</v>
      </c>
      <c r="D37" s="124">
        <v>8</v>
      </c>
      <c r="E37" s="69"/>
      <c r="F37" s="73" t="s">
        <v>8</v>
      </c>
      <c r="G37" s="69"/>
      <c r="H37" s="69"/>
    </row>
    <row r="38" spans="1:13" s="58" customFormat="1" ht="21.75" customHeight="1" x14ac:dyDescent="0.35">
      <c r="A38" s="156" t="s">
        <v>90</v>
      </c>
      <c r="B38" s="157"/>
      <c r="C38" s="157"/>
      <c r="D38" s="157"/>
      <c r="E38" s="157"/>
      <c r="F38" s="157"/>
      <c r="G38" s="157"/>
      <c r="H38" s="157"/>
    </row>
    <row r="39" spans="1:13" s="58" customFormat="1" ht="18" x14ac:dyDescent="0.35">
      <c r="A39" s="153" t="s">
        <v>114</v>
      </c>
      <c r="B39" s="154"/>
      <c r="C39" s="154"/>
      <c r="D39" s="154"/>
      <c r="E39" s="154"/>
      <c r="F39" s="154"/>
      <c r="G39" s="154"/>
      <c r="H39" s="155"/>
    </row>
    <row r="40" spans="1:13" s="63" customFormat="1" ht="15.5" x14ac:dyDescent="0.35">
      <c r="A40" s="110">
        <f>A37+1</f>
        <v>13</v>
      </c>
      <c r="B40" s="107" t="s">
        <v>111</v>
      </c>
      <c r="C40" s="59" t="s">
        <v>87</v>
      </c>
      <c r="D40" s="108" t="s">
        <v>112</v>
      </c>
      <c r="E40" s="73" t="s">
        <v>8</v>
      </c>
      <c r="F40" s="73"/>
      <c r="G40" s="73"/>
      <c r="H40" s="72"/>
    </row>
    <row r="41" spans="1:13" s="63" customFormat="1" ht="15.5" x14ac:dyDescent="0.35">
      <c r="A41" s="110">
        <f>A40+1</f>
        <v>14</v>
      </c>
      <c r="B41" s="107" t="s">
        <v>91</v>
      </c>
      <c r="C41" s="59" t="s">
        <v>87</v>
      </c>
      <c r="D41" s="108" t="s">
        <v>113</v>
      </c>
      <c r="E41" s="73"/>
      <c r="F41" s="73" t="s">
        <v>8</v>
      </c>
      <c r="G41" s="73"/>
      <c r="H41" s="72"/>
    </row>
    <row r="42" spans="1:13" s="63" customFormat="1" ht="15.5" x14ac:dyDescent="0.35">
      <c r="A42" s="110">
        <f>A41+1</f>
        <v>15</v>
      </c>
      <c r="B42" s="107" t="s">
        <v>92</v>
      </c>
      <c r="C42" s="110" t="s">
        <v>38</v>
      </c>
      <c r="D42" s="128">
        <v>10</v>
      </c>
      <c r="E42" s="73"/>
      <c r="F42" s="73" t="s">
        <v>8</v>
      </c>
      <c r="G42" s="73"/>
      <c r="H42" s="72"/>
    </row>
    <row r="43" spans="1:13" s="65" customFormat="1" ht="15.5" x14ac:dyDescent="0.35">
      <c r="A43" s="110">
        <f>A42+1</f>
        <v>16</v>
      </c>
      <c r="B43" s="107" t="s">
        <v>93</v>
      </c>
      <c r="C43" s="110" t="s">
        <v>38</v>
      </c>
      <c r="D43" s="128">
        <v>2</v>
      </c>
      <c r="E43" s="73"/>
      <c r="F43" s="73" t="s">
        <v>8</v>
      </c>
      <c r="G43" s="73"/>
      <c r="H43" s="72"/>
    </row>
    <row r="44" spans="1:13" s="65" customFormat="1" ht="15.5" x14ac:dyDescent="0.35">
      <c r="A44" s="110">
        <f>A43+1</f>
        <v>17</v>
      </c>
      <c r="B44" s="107" t="s">
        <v>94</v>
      </c>
      <c r="C44" s="110" t="s">
        <v>38</v>
      </c>
      <c r="D44" s="128">
        <v>2</v>
      </c>
      <c r="E44" s="73"/>
      <c r="F44" s="73" t="s">
        <v>8</v>
      </c>
      <c r="G44" s="73"/>
      <c r="H44" s="72"/>
    </row>
    <row r="45" spans="1:13" s="62" customFormat="1" ht="18" x14ac:dyDescent="0.35">
      <c r="A45" s="158" t="s">
        <v>95</v>
      </c>
      <c r="B45" s="159"/>
      <c r="C45" s="159"/>
      <c r="D45" s="159"/>
      <c r="E45" s="159"/>
      <c r="F45" s="159"/>
      <c r="G45" s="159"/>
      <c r="H45" s="159"/>
    </row>
    <row r="46" spans="1:13" s="79" customFormat="1" ht="15.5" x14ac:dyDescent="0.35">
      <c r="A46" s="110">
        <f>A44+1</f>
        <v>18</v>
      </c>
      <c r="B46" s="75" t="s">
        <v>50</v>
      </c>
      <c r="C46" s="89" t="s">
        <v>37</v>
      </c>
      <c r="D46" s="90">
        <f>17*0.32</f>
        <v>5.44</v>
      </c>
      <c r="E46" s="73"/>
      <c r="F46" s="73" t="s">
        <v>8</v>
      </c>
      <c r="G46" s="72"/>
      <c r="H46" s="72"/>
      <c r="I46" s="133"/>
      <c r="J46" s="133"/>
      <c r="K46" s="133"/>
      <c r="L46" s="133"/>
      <c r="M46" s="133"/>
    </row>
    <row r="47" spans="1:13" s="79" customFormat="1" ht="15.5" x14ac:dyDescent="0.35">
      <c r="A47" s="126">
        <f>A46+1</f>
        <v>19</v>
      </c>
      <c r="B47" s="129" t="s">
        <v>106</v>
      </c>
      <c r="C47" s="89" t="s">
        <v>37</v>
      </c>
      <c r="D47" s="90">
        <f>17*0.5</f>
        <v>8.5</v>
      </c>
      <c r="E47" s="73"/>
      <c r="F47" s="73" t="s">
        <v>8</v>
      </c>
      <c r="G47" s="72"/>
      <c r="H47" s="72"/>
    </row>
    <row r="48" spans="1:13" s="81" customFormat="1" ht="18.75" customHeight="1" x14ac:dyDescent="0.35">
      <c r="A48" s="153" t="s">
        <v>97</v>
      </c>
      <c r="B48" s="154"/>
      <c r="C48" s="154"/>
      <c r="D48" s="154"/>
      <c r="E48" s="154"/>
      <c r="F48" s="154"/>
      <c r="G48" s="154"/>
      <c r="H48" s="155"/>
    </row>
    <row r="49" spans="1:8" s="83" customFormat="1" ht="15.5" x14ac:dyDescent="0.35">
      <c r="A49" s="134">
        <f>A47+1</f>
        <v>20</v>
      </c>
      <c r="B49" s="135" t="s">
        <v>107</v>
      </c>
      <c r="C49" s="89" t="s">
        <v>61</v>
      </c>
      <c r="D49" s="136" t="s">
        <v>96</v>
      </c>
      <c r="E49" s="73"/>
      <c r="F49" s="73" t="s">
        <v>8</v>
      </c>
      <c r="G49" s="73"/>
      <c r="H49" s="72"/>
    </row>
    <row r="50" spans="1:8" s="106" customFormat="1" ht="21.75" customHeight="1" x14ac:dyDescent="0.35">
      <c r="A50" s="153" t="s">
        <v>98</v>
      </c>
      <c r="B50" s="154"/>
      <c r="C50" s="154"/>
      <c r="D50" s="154"/>
      <c r="E50" s="154"/>
      <c r="F50" s="154"/>
      <c r="G50" s="154"/>
      <c r="H50" s="155"/>
    </row>
    <row r="51" spans="1:8" s="62" customFormat="1" ht="15.5" x14ac:dyDescent="0.35">
      <c r="A51" s="130">
        <f>A49+1</f>
        <v>21</v>
      </c>
      <c r="B51" s="127" t="s">
        <v>109</v>
      </c>
      <c r="C51" s="131" t="s">
        <v>99</v>
      </c>
      <c r="D51" s="132" t="s">
        <v>100</v>
      </c>
      <c r="E51" s="73" t="s">
        <v>8</v>
      </c>
      <c r="F51" s="73"/>
      <c r="G51" s="73" t="s">
        <v>8</v>
      </c>
    </row>
    <row r="52" spans="1:8" s="58" customFormat="1" ht="21.75" customHeight="1" x14ac:dyDescent="0.35">
      <c r="A52" s="146" t="s">
        <v>47</v>
      </c>
      <c r="B52" s="147"/>
      <c r="C52" s="147"/>
      <c r="D52" s="147"/>
      <c r="E52" s="147"/>
      <c r="F52" s="147"/>
      <c r="G52" s="147"/>
      <c r="H52" s="148"/>
    </row>
    <row r="53" spans="1:8" s="58" customFormat="1" ht="16.5" customHeight="1" x14ac:dyDescent="0.35">
      <c r="A53" s="55">
        <f>A51+1</f>
        <v>22</v>
      </c>
      <c r="B53" s="61" t="s">
        <v>54</v>
      </c>
      <c r="C53" s="55" t="s">
        <v>38</v>
      </c>
      <c r="D53" s="55">
        <v>8</v>
      </c>
      <c r="E53" s="55"/>
      <c r="F53" s="73" t="s">
        <v>8</v>
      </c>
      <c r="G53" s="72"/>
      <c r="H53" s="72"/>
    </row>
    <row r="54" spans="1:8" s="63" customFormat="1" ht="18" x14ac:dyDescent="0.35">
      <c r="A54" s="149" t="s">
        <v>48</v>
      </c>
      <c r="B54" s="140"/>
      <c r="C54" s="140"/>
      <c r="D54" s="140"/>
      <c r="E54" s="140"/>
      <c r="F54" s="140"/>
      <c r="G54" s="140"/>
      <c r="H54" s="150"/>
    </row>
    <row r="55" spans="1:8" s="63" customFormat="1" ht="15" customHeight="1" x14ac:dyDescent="0.35">
      <c r="A55" s="141" t="s">
        <v>67</v>
      </c>
      <c r="B55" s="142"/>
      <c r="C55" s="142"/>
      <c r="D55" s="142"/>
      <c r="E55" s="142"/>
      <c r="F55" s="142"/>
      <c r="G55" s="142"/>
      <c r="H55" s="142"/>
    </row>
    <row r="56" spans="1:8" s="65" customFormat="1" ht="31" x14ac:dyDescent="0.35">
      <c r="A56" s="104">
        <f>A53+1</f>
        <v>23</v>
      </c>
      <c r="B56" s="60" t="s">
        <v>49</v>
      </c>
      <c r="C56" s="66" t="s">
        <v>46</v>
      </c>
      <c r="D56" s="67">
        <v>0.89400000000000002</v>
      </c>
      <c r="E56" s="73" t="s">
        <v>8</v>
      </c>
      <c r="F56" s="73"/>
      <c r="G56" s="73" t="s">
        <v>8</v>
      </c>
      <c r="H56" s="74"/>
    </row>
    <row r="57" spans="1:8" s="79" customFormat="1" ht="15.5" x14ac:dyDescent="0.35">
      <c r="A57" s="104">
        <f>A56+1</f>
        <v>24</v>
      </c>
      <c r="B57" s="60" t="s">
        <v>51</v>
      </c>
      <c r="C57" s="59" t="s">
        <v>37</v>
      </c>
      <c r="D57" s="76">
        <f>10.5*0.2</f>
        <v>2.1</v>
      </c>
      <c r="E57" s="77"/>
      <c r="F57" s="73" t="s">
        <v>8</v>
      </c>
      <c r="G57" s="78"/>
      <c r="H57" s="78"/>
    </row>
    <row r="58" spans="1:8" s="81" customFormat="1" ht="21.75" customHeight="1" x14ac:dyDescent="0.35">
      <c r="A58" s="104">
        <f>A57+1</f>
        <v>25</v>
      </c>
      <c r="B58" s="60" t="s">
        <v>52</v>
      </c>
      <c r="C58" s="59" t="s">
        <v>46</v>
      </c>
      <c r="D58" s="76">
        <f>0.7/6*1.2</f>
        <v>0.13999999999999999</v>
      </c>
      <c r="E58" s="77"/>
      <c r="F58" s="73" t="s">
        <v>8</v>
      </c>
      <c r="G58" s="80"/>
      <c r="H58" s="80"/>
    </row>
    <row r="59" spans="1:8" s="83" customFormat="1" ht="21" customHeight="1" x14ac:dyDescent="0.35">
      <c r="A59" s="104">
        <f>A58+1</f>
        <v>26</v>
      </c>
      <c r="B59" s="60" t="s">
        <v>53</v>
      </c>
      <c r="C59" s="59" t="s">
        <v>36</v>
      </c>
      <c r="D59" s="76">
        <f>0.7/6*5</f>
        <v>0.58333333333333326</v>
      </c>
      <c r="E59" s="73"/>
      <c r="F59" s="73" t="s">
        <v>8</v>
      </c>
      <c r="G59" s="73"/>
      <c r="H59" s="82"/>
    </row>
    <row r="60" spans="1:8" s="103" customFormat="1" ht="21" customHeight="1" x14ac:dyDescent="0.35">
      <c r="A60" s="149" t="s">
        <v>71</v>
      </c>
      <c r="B60" s="140"/>
      <c r="C60" s="140"/>
      <c r="D60" s="140"/>
      <c r="E60" s="140"/>
      <c r="F60" s="140"/>
      <c r="G60" s="140"/>
      <c r="H60" s="140"/>
    </row>
    <row r="61" spans="1:8" s="65" customFormat="1" ht="18" customHeight="1" x14ac:dyDescent="0.35">
      <c r="A61" s="104">
        <f>A59+1</f>
        <v>27</v>
      </c>
      <c r="B61" s="64" t="s">
        <v>69</v>
      </c>
      <c r="C61" s="68" t="s">
        <v>46</v>
      </c>
      <c r="D61" s="68">
        <f>0.0177+0.0071+6*0.0177</f>
        <v>0.13100000000000001</v>
      </c>
      <c r="E61" s="69"/>
      <c r="F61" s="73" t="s">
        <v>8</v>
      </c>
      <c r="G61" s="74"/>
      <c r="H61" s="74"/>
    </row>
    <row r="62" spans="1:8" s="65" customFormat="1" ht="15.5" x14ac:dyDescent="0.35">
      <c r="A62" s="104">
        <f>A61+1</f>
        <v>28</v>
      </c>
      <c r="B62" s="64" t="s">
        <v>70</v>
      </c>
      <c r="C62" s="68" t="s">
        <v>46</v>
      </c>
      <c r="D62" s="102">
        <f>6*0.0039+4*0.0012</f>
        <v>2.8199999999999996E-2</v>
      </c>
      <c r="E62" s="69"/>
      <c r="F62" s="73" t="s">
        <v>8</v>
      </c>
      <c r="G62" s="74"/>
      <c r="H62" s="74"/>
    </row>
    <row r="63" spans="1:8" s="65" customFormat="1" ht="15.5" x14ac:dyDescent="0.35">
      <c r="A63" s="104">
        <f>A62+1</f>
        <v>29</v>
      </c>
      <c r="B63" s="64" t="s">
        <v>73</v>
      </c>
      <c r="C63" s="68" t="s">
        <v>46</v>
      </c>
      <c r="D63" s="105">
        <f>20.24*0.01755</f>
        <v>0.35521199999999997</v>
      </c>
      <c r="E63" s="73"/>
      <c r="F63" s="73" t="s">
        <v>8</v>
      </c>
      <c r="G63" s="73"/>
      <c r="H63" s="74"/>
    </row>
    <row r="64" spans="1:8" s="65" customFormat="1" ht="15.5" x14ac:dyDescent="0.35">
      <c r="A64" s="104">
        <f>A63+1</f>
        <v>30</v>
      </c>
      <c r="B64" s="64" t="s">
        <v>74</v>
      </c>
      <c r="C64" s="68" t="s">
        <v>46</v>
      </c>
      <c r="D64" s="105">
        <f>4*0.00044</f>
        <v>1.7600000000000001E-3</v>
      </c>
      <c r="E64" s="69"/>
      <c r="F64" s="73" t="s">
        <v>8</v>
      </c>
      <c r="G64" s="74"/>
      <c r="H64" s="74"/>
    </row>
    <row r="65" spans="1:9" s="106" customFormat="1" ht="18" x14ac:dyDescent="0.35">
      <c r="A65" s="151" t="s">
        <v>72</v>
      </c>
      <c r="B65" s="152"/>
      <c r="C65" s="152"/>
      <c r="D65" s="152"/>
      <c r="E65" s="152"/>
      <c r="F65" s="152"/>
      <c r="G65" s="152"/>
      <c r="H65" s="152"/>
    </row>
    <row r="66" spans="1:9" s="114" customFormat="1" ht="15.5" x14ac:dyDescent="0.35">
      <c r="A66" s="108">
        <f>A64+1</f>
        <v>31</v>
      </c>
      <c r="B66" s="109" t="s">
        <v>75</v>
      </c>
      <c r="C66" s="110" t="s">
        <v>76</v>
      </c>
      <c r="D66" s="137">
        <f>0.32*16</f>
        <v>5.12</v>
      </c>
      <c r="E66" s="111"/>
      <c r="F66" s="112" t="s">
        <v>8</v>
      </c>
      <c r="G66" s="113"/>
      <c r="H66" s="113"/>
    </row>
    <row r="67" spans="1:9" s="119" customFormat="1" ht="15.5" x14ac:dyDescent="0.35">
      <c r="A67" s="115">
        <f>A66+1</f>
        <v>32</v>
      </c>
      <c r="B67" s="107" t="s">
        <v>77</v>
      </c>
      <c r="C67" s="110" t="s">
        <v>37</v>
      </c>
      <c r="D67" s="116">
        <f>0.5*16</f>
        <v>8</v>
      </c>
      <c r="E67" s="117"/>
      <c r="F67" s="112" t="s">
        <v>8</v>
      </c>
      <c r="G67" s="118"/>
      <c r="H67" s="118"/>
    </row>
    <row r="68" spans="1:9" s="63" customFormat="1" ht="18" x14ac:dyDescent="0.35">
      <c r="A68" s="139" t="s">
        <v>66</v>
      </c>
      <c r="B68" s="140"/>
      <c r="C68" s="140"/>
      <c r="D68" s="140"/>
      <c r="E68" s="140"/>
      <c r="F68" s="140"/>
      <c r="G68" s="140"/>
      <c r="H68" s="140"/>
    </row>
    <row r="69" spans="1:9" s="99" customFormat="1" ht="31" x14ac:dyDescent="0.35">
      <c r="A69" s="138">
        <f>A67+1</f>
        <v>33</v>
      </c>
      <c r="B69" s="60" t="s">
        <v>80</v>
      </c>
      <c r="C69" s="55" t="s">
        <v>38</v>
      </c>
      <c r="D69" s="98">
        <v>10</v>
      </c>
      <c r="E69" s="84"/>
      <c r="F69" s="73" t="s">
        <v>8</v>
      </c>
      <c r="G69" s="84"/>
      <c r="H69" s="84"/>
    </row>
    <row r="70" spans="1:9" s="100" customFormat="1" ht="31" x14ac:dyDescent="0.35">
      <c r="A70" s="138">
        <f>A69+1</f>
        <v>34</v>
      </c>
      <c r="B70" s="60" t="s">
        <v>78</v>
      </c>
      <c r="C70" s="55" t="s">
        <v>68</v>
      </c>
      <c r="D70" s="98">
        <v>8</v>
      </c>
      <c r="E70" s="84"/>
      <c r="F70" s="73" t="s">
        <v>8</v>
      </c>
      <c r="G70" s="84"/>
      <c r="H70" s="84"/>
    </row>
    <row r="71" spans="1:9" s="65" customFormat="1" ht="31" x14ac:dyDescent="0.35">
      <c r="A71" s="138">
        <f>A70+1</f>
        <v>35</v>
      </c>
      <c r="B71" s="97" t="s">
        <v>79</v>
      </c>
      <c r="C71" s="55" t="s">
        <v>68</v>
      </c>
      <c r="D71" s="66">
        <v>1</v>
      </c>
      <c r="E71" s="96"/>
      <c r="F71" s="73" t="s">
        <v>8</v>
      </c>
      <c r="G71" s="96"/>
      <c r="H71" s="96"/>
    </row>
    <row r="72" spans="1:9" s="65" customFormat="1" ht="18.75" customHeight="1" x14ac:dyDescent="0.35">
      <c r="A72" s="104">
        <f>A71+1</f>
        <v>36</v>
      </c>
      <c r="B72" s="120" t="s">
        <v>39</v>
      </c>
      <c r="C72" s="55" t="s">
        <v>46</v>
      </c>
      <c r="D72" s="121">
        <f>16*0.00188</f>
        <v>3.0079999999999999E-2</v>
      </c>
      <c r="E72" s="96"/>
      <c r="F72" s="73" t="s">
        <v>8</v>
      </c>
      <c r="G72" s="74"/>
      <c r="H72" s="74"/>
    </row>
    <row r="74" spans="1:9" ht="21.75" customHeight="1" x14ac:dyDescent="0.3">
      <c r="A74" s="164" t="s">
        <v>30</v>
      </c>
      <c r="B74" s="164"/>
      <c r="C74" s="164"/>
      <c r="D74" s="30"/>
      <c r="E74" s="30"/>
      <c r="F74" s="30"/>
      <c r="G74" s="30"/>
      <c r="H74" s="30"/>
      <c r="I74" s="7"/>
    </row>
    <row r="75" spans="1:9" x14ac:dyDescent="0.3">
      <c r="A75" s="31"/>
      <c r="B75" s="32"/>
      <c r="C75" s="32"/>
      <c r="D75" s="33"/>
      <c r="E75" s="33"/>
      <c r="F75" s="33"/>
      <c r="G75" s="33"/>
      <c r="H75" s="33"/>
      <c r="I75" s="8"/>
    </row>
    <row r="76" spans="1:9" ht="15.5" x14ac:dyDescent="0.35">
      <c r="A76" s="34" t="s">
        <v>26</v>
      </c>
      <c r="B76" s="35"/>
      <c r="C76" s="36"/>
      <c r="D76" s="36"/>
      <c r="E76" s="37" t="s">
        <v>31</v>
      </c>
      <c r="F76" s="38"/>
      <c r="G76" s="39"/>
      <c r="H76" s="10"/>
      <c r="I76" s="9"/>
    </row>
    <row r="77" spans="1:9" ht="15.5" x14ac:dyDescent="0.35">
      <c r="A77" s="34"/>
      <c r="B77" s="35"/>
      <c r="C77" s="40"/>
      <c r="D77" s="40"/>
      <c r="E77" s="37"/>
      <c r="F77" s="38"/>
      <c r="G77" s="39"/>
      <c r="H77" s="10"/>
      <c r="I77" s="9"/>
    </row>
    <row r="78" spans="1:9" s="44" customFormat="1" ht="18.75" customHeight="1" x14ac:dyDescent="0.35">
      <c r="A78" s="41" t="s">
        <v>27</v>
      </c>
      <c r="B78" s="17"/>
      <c r="C78" s="42"/>
      <c r="D78" s="42"/>
      <c r="E78" s="43"/>
      <c r="F78" s="38"/>
      <c r="G78" s="39"/>
      <c r="H78" s="10"/>
    </row>
    <row r="79" spans="1:9" s="44" customFormat="1" ht="23.25" customHeight="1" x14ac:dyDescent="0.35">
      <c r="A79" s="45" t="s">
        <v>34</v>
      </c>
      <c r="B79" s="17"/>
      <c r="C79" s="46"/>
      <c r="D79" s="46"/>
      <c r="E79" s="11" t="s">
        <v>35</v>
      </c>
      <c r="F79" s="38"/>
      <c r="G79" s="39"/>
      <c r="H79" s="10"/>
    </row>
    <row r="80" spans="1:9" s="44" customFormat="1" ht="15.5" x14ac:dyDescent="0.35">
      <c r="A80" s="47"/>
      <c r="B80" s="17"/>
      <c r="C80" s="42"/>
      <c r="D80" s="42"/>
      <c r="E80" s="48"/>
      <c r="F80" s="38"/>
      <c r="G80" s="39"/>
      <c r="H80" s="10"/>
    </row>
    <row r="81" spans="1:8" s="86" customFormat="1" ht="35.25" customHeight="1" x14ac:dyDescent="0.35">
      <c r="A81" s="45" t="s">
        <v>56</v>
      </c>
      <c r="B81" s="85"/>
      <c r="C81" s="46"/>
      <c r="D81" s="46"/>
      <c r="E81" s="101" t="s">
        <v>57</v>
      </c>
      <c r="F81" s="38"/>
      <c r="G81" s="39"/>
      <c r="H81" s="10"/>
    </row>
    <row r="82" spans="1:8" s="54" customFormat="1" ht="20.25" customHeight="1" x14ac:dyDescent="0.35">
      <c r="A82" s="49"/>
      <c r="B82" s="50"/>
      <c r="C82" s="51"/>
      <c r="D82" s="52"/>
      <c r="E82" s="53"/>
      <c r="F82" s="38"/>
      <c r="G82" s="39"/>
      <c r="H82" s="10"/>
    </row>
  </sheetData>
  <mergeCells count="40">
    <mergeCell ref="A23:E23"/>
    <mergeCell ref="A21:H21"/>
    <mergeCell ref="A17:H17"/>
    <mergeCell ref="A74:C74"/>
    <mergeCell ref="I5:J5"/>
    <mergeCell ref="A13:A14"/>
    <mergeCell ref="B13:B14"/>
    <mergeCell ref="C13:C14"/>
    <mergeCell ref="D13:D14"/>
    <mergeCell ref="G13:G14"/>
    <mergeCell ref="H13:H14"/>
    <mergeCell ref="E13:F13"/>
    <mergeCell ref="A9:H9"/>
    <mergeCell ref="A10:H10"/>
    <mergeCell ref="A11:H11"/>
    <mergeCell ref="F7:H7"/>
    <mergeCell ref="F8:H8"/>
    <mergeCell ref="A16:H16"/>
    <mergeCell ref="A20:H20"/>
    <mergeCell ref="F1:H1"/>
    <mergeCell ref="F2:H2"/>
    <mergeCell ref="E3:H3"/>
    <mergeCell ref="F4:H4"/>
    <mergeCell ref="G5:H5"/>
    <mergeCell ref="A18:H18"/>
    <mergeCell ref="A68:H68"/>
    <mergeCell ref="A55:H55"/>
    <mergeCell ref="A25:E25"/>
    <mergeCell ref="A30:E30"/>
    <mergeCell ref="A52:H52"/>
    <mergeCell ref="A54:H54"/>
    <mergeCell ref="A32:H32"/>
    <mergeCell ref="A35:H35"/>
    <mergeCell ref="A60:H60"/>
    <mergeCell ref="A65:H65"/>
    <mergeCell ref="A50:H50"/>
    <mergeCell ref="A38:H38"/>
    <mergeCell ref="A39:H39"/>
    <mergeCell ref="A45:H45"/>
    <mergeCell ref="A48:H48"/>
  </mergeCells>
  <pageMargins left="0.78740157480314965" right="0.19685039370078741" top="0.19685039370078741" bottom="0.19685039370078741" header="0.11811023622047245" footer="0.11811023622047245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AvaevMV</dc:creator>
  <cp:lastModifiedBy>Гулидова Мария Андреевна</cp:lastModifiedBy>
  <cp:lastPrinted>2021-03-15T07:56:51Z</cp:lastPrinted>
  <dcterms:created xsi:type="dcterms:W3CDTF">2015-02-19T05:51:13Z</dcterms:created>
  <dcterms:modified xsi:type="dcterms:W3CDTF">2025-01-20T09:13:57Z</dcterms:modified>
</cp:coreProperties>
</file>